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17" i="6" l="1"/>
  <c r="F18" i="6" s="1"/>
  <c r="E17" i="6"/>
  <c r="D17" i="6"/>
  <c r="F14" i="6"/>
  <c r="E14" i="6"/>
  <c r="E18" i="6" s="1"/>
  <c r="D14" i="6"/>
  <c r="F11" i="6"/>
  <c r="E11" i="6"/>
  <c r="D11" i="6"/>
  <c r="K50" i="5"/>
  <c r="L50" i="5"/>
  <c r="M50" i="5"/>
  <c r="L53" i="5"/>
  <c r="L54" i="5" s="1"/>
  <c r="L60" i="5" s="1"/>
  <c r="M53" i="5"/>
  <c r="M54" i="5" s="1"/>
  <c r="M60" i="5" s="1"/>
  <c r="K53" i="5"/>
  <c r="K54" i="5" s="1"/>
  <c r="K60" i="5" s="1"/>
  <c r="L43" i="5"/>
  <c r="M43" i="5"/>
  <c r="K43" i="5"/>
  <c r="L34" i="5"/>
  <c r="M34" i="5"/>
  <c r="K34" i="5"/>
  <c r="L29" i="5"/>
  <c r="M29" i="5"/>
  <c r="K29" i="5"/>
  <c r="L26" i="5"/>
  <c r="M26" i="5"/>
  <c r="K26" i="5"/>
  <c r="D18" i="6" l="1"/>
</calcChain>
</file>

<file path=xl/sharedStrings.xml><?xml version="1.0" encoding="utf-8"?>
<sst xmlns="http://schemas.openxmlformats.org/spreadsheetml/2006/main" count="452" uniqueCount="271">
  <si>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</si>
  <si>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</si>
  <si>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</si>
  <si>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</si>
  <si>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</si>
  <si>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</si>
  <si>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</si>
  <si>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</si>
  <si>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</si>
  <si>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</si>
  <si>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</si>
  <si>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</si>
  <si>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</si>
  <si>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</si>
  <si>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</si>
  <si>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</si>
  <si>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</si>
  <si>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</si>
  <si>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</si>
  <si>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</si>
  <si>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</si>
  <si>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</si>
  <si>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</si>
  <si>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</si>
  <si>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</si>
  <si>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</si>
  <si>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</si>
  <si>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</si>
  <si>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</si>
  <si>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</si>
  <si>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</si>
  <si>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</si>
  <si>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</si>
  <si>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</si>
  <si>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</si>
  <si>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</si>
  <si>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</si>
  <si>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</si>
  <si>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</si>
  <si>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</si>
  <si>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</si>
  <si>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</si>
  <si>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</si>
  <si>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</si>
  <si>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</si>
  <si>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</si>
  <si>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</si>
  <si>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</si>
  <si>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</si>
  <si>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</si>
  <si>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</si>
  <si>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</si>
  <si>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</si>
  <si>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</si>
  <si>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</si>
  <si>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</si>
  <si>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SKTA</t>
  </si>
  <si>
    <t>HBAY</t>
  </si>
  <si>
    <t>Babylon Hotel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</si>
  <si>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</si>
  <si>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</si>
  <si>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</si>
  <si>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</si>
  <si>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</si>
  <si>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</si>
  <si>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</si>
  <si>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</si>
  <si>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</si>
  <si>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</si>
  <si>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</si>
  <si>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</si>
  <si>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</si>
  <si>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</si>
  <si>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</si>
  <si>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</si>
  <si>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</si>
  <si>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</si>
  <si>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</si>
  <si>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</si>
  <si>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</si>
  <si>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</si>
  <si>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</si>
  <si>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</si>
  <si>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</si>
  <si>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</si>
  <si>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</si>
  <si>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</si>
  <si>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</si>
  <si>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</si>
  <si>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</si>
  <si>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</si>
  <si>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</si>
  <si>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</si>
  <si>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</si>
  <si>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</si>
  <si>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</si>
  <si>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</si>
  <si>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</si>
  <si>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</si>
  <si>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</si>
  <si>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</si>
  <si>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</si>
  <si>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</si>
  <si>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</si>
  <si>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</si>
  <si>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</si>
  <si>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</si>
  <si>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</si>
  <si>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</si>
  <si>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</si>
  <si>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</si>
  <si>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</si>
  <si>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</si>
  <si>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</si>
  <si>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</si>
  <si>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</si>
  <si>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</si>
  <si>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</si>
  <si>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</si>
  <si>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</si>
  <si>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</si>
  <si>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</si>
  <si>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</si>
  <si>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</si>
  <si>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</si>
  <si>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</si>
  <si>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</si>
  <si>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</si>
  <si>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</si>
  <si>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</si>
  <si>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</si>
  <si>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</si>
  <si>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</si>
  <si>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</si>
  <si>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</si>
  <si>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</si>
  <si>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</si>
  <si>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</si>
  <si>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</si>
  <si>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</si>
  <si>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</si>
  <si>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</si>
  <si>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</si>
  <si>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</si>
  <si>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</si>
  <si>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</si>
  <si>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</si>
  <si>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</si>
  <si>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</si>
  <si>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</si>
  <si>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</si>
  <si>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</si>
  <si>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</si>
  <si>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</si>
  <si>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</si>
  <si>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Al-Mansour Bank</t>
  </si>
  <si>
    <t>BMNS</t>
  </si>
  <si>
    <t>BDSI</t>
  </si>
  <si>
    <t>Dar es salam Investment  Bank</t>
  </si>
  <si>
    <t>IICM</t>
  </si>
  <si>
    <t>Iraqi Carton Manufacturies</t>
  </si>
  <si>
    <t>TRANS IRAQ BANK FOR  INVESTMENT</t>
  </si>
  <si>
    <t>BTRI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</si>
  <si>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</si>
  <si>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</si>
  <si>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</si>
  <si>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</si>
  <si>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</si>
  <si>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</si>
  <si>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</si>
  <si>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</si>
  <si>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</si>
  <si>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</si>
  <si>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</si>
  <si>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</si>
  <si>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</si>
  <si>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</si>
  <si>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</si>
  <si>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</si>
  <si>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</si>
  <si>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</si>
  <si>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</si>
  <si>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</si>
  <si>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</si>
  <si>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</si>
  <si>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</si>
  <si>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</si>
  <si>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</si>
  <si>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>Second :  Companies in the Trading</t>
  </si>
  <si>
    <t>First : Companies out of Trading :</t>
  </si>
  <si>
    <t>Al-Ameen for Insurance</t>
  </si>
  <si>
    <t>NAME</t>
  </si>
  <si>
    <t>Baghdad Hotel(HBAG)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</si>
  <si>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</si>
  <si>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</si>
  <si>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General Assembly Meeting holding on Tuesday 28/6/2016 at company building Investment Hotel .</t>
  </si>
  <si>
    <t>United Bank(BUND)</t>
  </si>
  <si>
    <t>General Assembly Meeting will be holding on Tuesday 5/7/2016 at company building  ,to elect New Board of Council Administeration</t>
  </si>
  <si>
    <t>Babylon Bank</t>
  </si>
  <si>
    <t>BBAY</t>
  </si>
  <si>
    <t>BMFI</t>
  </si>
  <si>
    <t>Total</t>
  </si>
  <si>
    <t>Mosul Bank For Investment</t>
  </si>
  <si>
    <t>BGUC</t>
  </si>
  <si>
    <t>Gulf Commercial Bank</t>
  </si>
  <si>
    <t>Iraqi Agricultural Products (AIRP)</t>
  </si>
  <si>
    <t xml:space="preserve">General Assembly Meeting will be holding on Sunday 17/7/2016 at company building   ,  to discuss financial statement of the ended year  2015 ,cash dividend ,suspend trading from 12/7/2016 . </t>
  </si>
  <si>
    <t>Ashour Hotel(HASH)</t>
  </si>
  <si>
    <t xml:space="preserve">General Assembly Meeting will be holding on Monday 18/7/2016 at company building   ,  to discuss financial statement of the ended year  2015 ,cash dividend 2015 ,suspend trading from 13/7/2016 . </t>
  </si>
  <si>
    <t>Gulf Commercial Bank(BGUC)</t>
  </si>
  <si>
    <t xml:space="preserve">General Assembly Meeting will be holding on Saturday 16/7/2016 at Irbel ,  to discuss financial statement of the ended year  2015 ,cash dividend 2015 ,suspend trading from 12/7/2016 . </t>
  </si>
  <si>
    <t>Middle East Investment Bank(BIME)</t>
  </si>
  <si>
    <t>Kurdistan International Bank(BKUI)</t>
  </si>
  <si>
    <t xml:space="preserve">General Assembly Meeting will be holding on Saturday 23/7/2016 at company building   ,  to discuss financial statement of the ended year2014 and  2015 ,cash dividend 2014 and 2015 ,suspend trading from 19/7/2016 . </t>
  </si>
  <si>
    <t xml:space="preserve">General Assembly Meeting will be holding on Saturday 30/7/2016 at company building   ,  to discuss financial statement of the ended year  2015 ,cash dividend ,suspend trading from 26/7/2016 . </t>
  </si>
  <si>
    <t>Iraqi Islamic Bank(BIIB)</t>
  </si>
  <si>
    <t>AL Harir for Money Transfer(MTAH)</t>
  </si>
  <si>
    <t>General Assembly Meeting will be holding on Saturday 6/8/2016 at Irbel ,  to discuss financial statement of the ended year  2015 .</t>
  </si>
  <si>
    <t>Iraqi Land transport (SILT)</t>
  </si>
  <si>
    <t>suspended trading from Wednesday session 13/7/2016 for not produce the quartely disclosure for the first of2016.</t>
  </si>
  <si>
    <t>The Light Industries(ITLI)</t>
  </si>
  <si>
    <t>modern chemical industries(IMCI)</t>
  </si>
  <si>
    <t>Alkhair for financial Investment(VKHF)</t>
  </si>
  <si>
    <t>Al-Khatem Telecoms(TZNI)</t>
  </si>
  <si>
    <t>Asia Cell(TASC)</t>
  </si>
  <si>
    <t>Al -Khazer for Construction Materials(IKHC)</t>
  </si>
  <si>
    <t>ALWAEEL MONEY TRANSFER(MTWA)</t>
  </si>
  <si>
    <t>ALNOOR FOR MONEY(MTNN)</t>
  </si>
  <si>
    <t>Suspended Trading from 4/6/2014 according to CBI decision put the bank under the guardian and continuous suspended for not produce Annual  disclosure for (2013,2014) and quartely for first&amp;second and thired quarter for 2015 and  the first disclosure for the thired for 2016 . Registery office certify for the GMA holding on 30/1/2014 to increase capital from (150) billion to (250) billion ID in 4/6/2015 at closing price (0.720) ID .</t>
  </si>
  <si>
    <t>suspended trading from 29/12/2014 for not produce the Annual disclosure for 2014 and  first&amp;second and thired quarter of 2015 and  the first disclosure for the thired for 2016  . At closing price( 14.520)</t>
  </si>
  <si>
    <t>suspended trading from Monday session 6/7/2015 for not produce the quartely disclosure for the first&amp;second and thired quarter of 2015 and the Annual disclosure for 2014  and  the first disclosure for the thired for 2016 at closing price (0.900) ID.</t>
  </si>
  <si>
    <t>suspended trading from Monday session 6/7/2015 for not produce the quartely disclosure for the first&amp;second and thired quarter of 2015 and the Annual disclosure for 2014 and  the first disclosure for the thired for 2016  at closing price (1.540) ID.</t>
  </si>
  <si>
    <t>suspended trading from Monday session 6/7/2015 for not produce the quartely disclosure for the first&amp;second and thired quarter of 2015 and the Annual disclosure for 2014 and  the first disclosure for the thired for 2016  at closing price (0.470) ID.</t>
  </si>
  <si>
    <t>suspended trading from Thursday session 6/8/2015 for not produce the Annual disclosure for 2014 , and  the quartely disclosure for the thired for 2015 and  the first disclosure for the thired for 2016  at closing price (1.630) ID.</t>
  </si>
  <si>
    <t>suspended trading from Thursday session 6/8/2015 for not produce the Annual disclosure for 2014 and  the first disclosure for the thired for 2016  at closing price (1.250) ID.</t>
  </si>
  <si>
    <t>suspended trading from Monday  session 5/10/2015 for not produce the quartely disclosure for the second and thired quarter of 2015 and  the first disclosure for the thired for 2016 .</t>
  </si>
  <si>
    <t>BIBI</t>
  </si>
  <si>
    <t>Investment Bank of Iraq</t>
  </si>
  <si>
    <t>Total of Agriculture Sector</t>
  </si>
  <si>
    <t>General Assembly Meeting will be holding on Thursday 28/7/2016 at Irbel ,  to discuss financial statement of the ended year  2015 ,cash dividend 2015 , suspend trading from 25/7/2016 . .</t>
  </si>
  <si>
    <t>Total of Insurance Sector</t>
  </si>
  <si>
    <t>Regular Market  Bulletin  No (133)</t>
  </si>
  <si>
    <t>Trading Session Tuesday 19/7/2016</t>
  </si>
  <si>
    <t xml:space="preserve"> Non Trading Companies in Iraq Stock Exchange for Tuesday 19/7/2016</t>
  </si>
  <si>
    <t xml:space="preserve">                  suspend trading Companies in Iraq Stock Exchange for Tuesday 19/7/2016</t>
  </si>
  <si>
    <t xml:space="preserve"> News for listed companies in Iraq Stock Exchange for Tuesday 19/7/2016</t>
  </si>
  <si>
    <t>Special Orders</t>
  </si>
  <si>
    <t>Al-Iraqi brokerage Firms (Buy) &amp; (sell) executed International Cross  to Mosul Bank For Investment  in  traded shares (34 000 000 000)  share  in additional session time after 12 oclock .</t>
  </si>
  <si>
    <t>Al-ahli united brokerage Firms (Buy) &amp; (sell) executed International Cross  to Commercial Bank of Iraqi   in  traded shares (1 669 786 717)  share  in additional session time after 12 oclock .</t>
  </si>
  <si>
    <t>HASH</t>
  </si>
  <si>
    <t>HNTI</t>
  </si>
  <si>
    <t>HTVM</t>
  </si>
  <si>
    <t>National for Tourist Investment</t>
  </si>
  <si>
    <t>Tourist Village of Mosul dam</t>
  </si>
  <si>
    <t>Ashour Hotel</t>
  </si>
  <si>
    <t>ISX  Index60 was about (553.33) point  which Increase about (0.1)</t>
  </si>
  <si>
    <t xml:space="preserve">Non Iraqis' Bulletin Tuesday, July 19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</si>
  <si>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</si>
  <si>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</si>
  <si>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</si>
  <si>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</si>
  <si>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</si>
  <si>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</si>
  <si>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</si>
  <si>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Total Bank sector</t>
  </si>
  <si>
    <t>Gulf Insurance and Reinsurance</t>
  </si>
  <si>
    <t>Total Insurance sector</t>
  </si>
  <si>
    <t>Total Services sector</t>
  </si>
  <si>
    <t>Grand Total</t>
  </si>
  <si>
    <t>Al-ahli united brokerage Firms (Buy) &amp; (sell) executed International Cross  to Commercial Bank of Iraqi   in  traded shares (6 000 000 000)  share  in additional session time after 12 oclock .</t>
  </si>
  <si>
    <t>Regular Market  Bulletin  No (53)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</si>
</sst>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3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164" fontId="127" fillId="0" borderId="22" xfId="0" applyNumberFormat="1" applyFont="1" applyFill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0" fontId="129" fillId="0" borderId="1" xfId="0" applyFont="1" applyBorder="1" applyAlignment="1">
      <alignment vertical="center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7" fillId="0" borderId="23" xfId="0" applyFont="1" applyBorder="1" applyAlignment="1">
      <alignment vertical="center"/>
    </xf>
    <xf numFmtId="0" fontId="168" fillId="0" borderId="2" xfId="1753" applyFont="1" applyBorder="1" applyAlignment="1">
      <alignment vertical="center"/>
    </xf>
    <xf numFmtId="0" fontId="0" fillId="0" borderId="3" xfId="0" applyBorder="1"/>
    <xf numFmtId="0" fontId="167" fillId="0" borderId="0" xfId="0" applyFont="1" applyBorder="1" applyAlignment="1">
      <alignment vertical="center"/>
    </xf>
    <xf numFmtId="0" fontId="129" fillId="0" borderId="1" xfId="0" applyFont="1" applyBorder="1" applyAlignment="1">
      <alignment horizontal="left" vertical="center" wrapText="1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1" fontId="130" fillId="0" borderId="17" xfId="0" applyNumberFormat="1" applyFont="1" applyBorder="1" applyAlignment="1">
      <alignment horizontal="center"/>
    </xf>
    <xf numFmtId="3" fontId="131" fillId="0" borderId="0" xfId="0" applyNumberFormat="1" applyFont="1" applyAlignment="1">
      <alignment horizontal="left"/>
    </xf>
    <xf numFmtId="4" fontId="164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1" fillId="0" borderId="0" xfId="0" applyNumberFormat="1" applyFont="1" applyAlignment="1">
      <alignment horizontal="left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0" xfId="0" applyFont="1" applyBorder="1"/>
    <xf numFmtId="0" fontId="165" fillId="0" borderId="7" xfId="0" applyFont="1" applyBorder="1" applyAlignment="1">
      <alignment horizontal="center" vertical="center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1" fillId="0" borderId="21" xfId="0" applyFont="1" applyBorder="1" applyAlignment="1">
      <alignment horizontal="left" vertical="center" wrapText="1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19051</xdr:colOff>
      <xdr:row>0</xdr:row>
      <xdr:rowOff>57149</xdr:rowOff>
    </xdr:from>
    <xdr:to>
      <xdr:col>10</xdr:col>
      <xdr:colOff>542926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1" y="57149"/>
          <a:ext cx="220980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0"/>
  <sheetViews>
    <sheetView tabSelected="1" workbookViewId="0">
      <selection activeCell="A3" sqref="A3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242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76">
        <v>10775218686.669998</v>
      </c>
      <c r="C4" s="76"/>
      <c r="D4" s="36"/>
      <c r="E4" s="17"/>
      <c r="G4" s="3"/>
      <c r="H4" s="3"/>
      <c r="I4" s="5" t="s">
        <v>6</v>
      </c>
      <c r="K4" s="50">
        <v>31</v>
      </c>
      <c r="L4" s="14"/>
      <c r="M4" s="14"/>
    </row>
    <row r="5" spans="1:14" ht="20.100000000000001" customHeight="1" x14ac:dyDescent="0.25">
      <c r="A5" s="5" t="s">
        <v>3</v>
      </c>
      <c r="B5" s="76">
        <v>42747245368</v>
      </c>
      <c r="C5" s="76"/>
      <c r="D5" s="36"/>
      <c r="E5" s="17"/>
      <c r="G5" s="21"/>
      <c r="H5" s="3"/>
      <c r="I5" s="5" t="s">
        <v>7</v>
      </c>
      <c r="K5" s="24">
        <v>8</v>
      </c>
      <c r="L5" s="14"/>
      <c r="M5" s="14"/>
    </row>
    <row r="6" spans="1:14" ht="20.100000000000001" customHeight="1" x14ac:dyDescent="0.25">
      <c r="A6" s="5" t="s">
        <v>4</v>
      </c>
      <c r="B6" s="83">
        <v>342</v>
      </c>
      <c r="C6" s="83"/>
      <c r="D6" s="16"/>
      <c r="E6" s="17"/>
      <c r="F6" s="3"/>
      <c r="G6" s="21"/>
      <c r="H6" s="3"/>
      <c r="I6" s="5" t="s">
        <v>8</v>
      </c>
      <c r="K6" s="24">
        <v>9</v>
      </c>
      <c r="L6" s="14"/>
      <c r="M6" s="14"/>
    </row>
    <row r="7" spans="1:14" ht="20.100000000000001" customHeight="1" x14ac:dyDescent="0.25">
      <c r="A7" s="5" t="s">
        <v>50</v>
      </c>
      <c r="B7" s="82">
        <v>533.33000000000004</v>
      </c>
      <c r="C7" s="82"/>
      <c r="E7" s="17"/>
      <c r="F7" s="3"/>
      <c r="G7" s="21"/>
      <c r="H7" s="23"/>
      <c r="I7" s="5" t="s">
        <v>39</v>
      </c>
      <c r="K7" s="24">
        <v>4</v>
      </c>
      <c r="L7" s="14"/>
      <c r="M7" s="39"/>
    </row>
    <row r="8" spans="1:14" ht="20.100000000000001" customHeight="1" x14ac:dyDescent="0.25">
      <c r="A8" s="5" t="s">
        <v>1</v>
      </c>
      <c r="B8" s="77">
        <v>0.1</v>
      </c>
      <c r="C8" s="77"/>
      <c r="D8" s="27"/>
      <c r="E8" s="26"/>
      <c r="F8" s="3"/>
      <c r="G8" s="21"/>
      <c r="H8" s="23"/>
      <c r="I8" s="81" t="s">
        <v>34</v>
      </c>
      <c r="J8" s="81"/>
      <c r="K8" s="19">
        <v>23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38</v>
      </c>
      <c r="K9" s="24">
        <v>38</v>
      </c>
      <c r="L9" s="14"/>
      <c r="M9" s="17"/>
    </row>
    <row r="10" spans="1:14" ht="20.100000000000001" customHeight="1" x14ac:dyDescent="0.25">
      <c r="A10" s="75" t="s">
        <v>241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37</v>
      </c>
      <c r="L11" s="9" t="s">
        <v>3</v>
      </c>
      <c r="M11" s="9" t="s">
        <v>19</v>
      </c>
    </row>
    <row r="12" spans="1:14" ht="15" customHeight="1" x14ac:dyDescent="0.2">
      <c r="A12" s="78" t="s">
        <v>45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80"/>
      <c r="N12" s="17"/>
    </row>
    <row r="13" spans="1:14" s="17" customFormat="1" ht="15" customHeight="1" x14ac:dyDescent="0.2">
      <c r="A13" s="6" t="s">
        <v>198</v>
      </c>
      <c r="B13" s="6" t="s">
        <v>199</v>
      </c>
      <c r="C13" s="15">
        <v>0.2</v>
      </c>
      <c r="D13" s="15">
        <v>0.2</v>
      </c>
      <c r="E13" s="15">
        <v>0.2</v>
      </c>
      <c r="F13" s="15">
        <v>0.2</v>
      </c>
      <c r="G13" s="15">
        <v>0.21</v>
      </c>
      <c r="H13" s="15">
        <v>0.2</v>
      </c>
      <c r="I13" s="15">
        <v>0.21</v>
      </c>
      <c r="J13" s="37">
        <v>-4.76</v>
      </c>
      <c r="K13" s="42">
        <v>11</v>
      </c>
      <c r="L13" s="40">
        <v>77000000</v>
      </c>
      <c r="M13" s="40">
        <v>15400000</v>
      </c>
    </row>
    <row r="14" spans="1:14" s="17" customFormat="1" ht="15" customHeight="1" x14ac:dyDescent="0.2">
      <c r="A14" s="6" t="s">
        <v>176</v>
      </c>
      <c r="B14" s="6" t="s">
        <v>175</v>
      </c>
      <c r="C14" s="15">
        <v>0.91</v>
      </c>
      <c r="D14" s="15">
        <v>0.92</v>
      </c>
      <c r="E14" s="15">
        <v>0.91</v>
      </c>
      <c r="F14" s="15">
        <v>0.91</v>
      </c>
      <c r="G14" s="15">
        <v>0.92</v>
      </c>
      <c r="H14" s="15">
        <v>0.92</v>
      </c>
      <c r="I14" s="15">
        <v>0.92</v>
      </c>
      <c r="J14" s="37">
        <v>0</v>
      </c>
      <c r="K14" s="42">
        <v>29</v>
      </c>
      <c r="L14" s="40">
        <v>45353000</v>
      </c>
      <c r="M14" s="40">
        <v>41323730</v>
      </c>
    </row>
    <row r="15" spans="1:14" s="17" customFormat="1" ht="15" customHeight="1" x14ac:dyDescent="0.2">
      <c r="A15" s="6" t="s">
        <v>121</v>
      </c>
      <c r="B15" s="6" t="s">
        <v>122</v>
      </c>
      <c r="C15" s="15">
        <v>0.44</v>
      </c>
      <c r="D15" s="15">
        <v>0.44</v>
      </c>
      <c r="E15" s="15">
        <v>0.43</v>
      </c>
      <c r="F15" s="15">
        <v>0.43</v>
      </c>
      <c r="G15" s="15">
        <v>0.45</v>
      </c>
      <c r="H15" s="15">
        <v>0.43</v>
      </c>
      <c r="I15" s="15">
        <v>0.44</v>
      </c>
      <c r="J15" s="37">
        <v>-2.27</v>
      </c>
      <c r="K15" s="42">
        <v>49</v>
      </c>
      <c r="L15" s="40">
        <v>7967939701</v>
      </c>
      <c r="M15" s="40">
        <v>3427195601.27</v>
      </c>
    </row>
    <row r="16" spans="1:14" s="17" customFormat="1" ht="15" customHeight="1" x14ac:dyDescent="0.2">
      <c r="A16" s="6" t="s">
        <v>158</v>
      </c>
      <c r="B16" s="6" t="s">
        <v>157</v>
      </c>
      <c r="C16" s="15">
        <v>0.15</v>
      </c>
      <c r="D16" s="15">
        <v>0.15</v>
      </c>
      <c r="E16" s="15">
        <v>0.15</v>
      </c>
      <c r="F16" s="15">
        <v>0.15</v>
      </c>
      <c r="G16" s="15">
        <v>0.15</v>
      </c>
      <c r="H16" s="15">
        <v>0.15</v>
      </c>
      <c r="I16" s="15">
        <v>0.15</v>
      </c>
      <c r="J16" s="37">
        <v>0</v>
      </c>
      <c r="K16" s="42">
        <v>8</v>
      </c>
      <c r="L16" s="40">
        <v>155000000</v>
      </c>
      <c r="M16" s="40">
        <v>23250000</v>
      </c>
    </row>
    <row r="17" spans="1:14" s="17" customFormat="1" ht="15" customHeight="1" x14ac:dyDescent="0.2">
      <c r="A17" s="6" t="s">
        <v>204</v>
      </c>
      <c r="B17" s="6" t="s">
        <v>203</v>
      </c>
      <c r="C17" s="15">
        <v>0.41</v>
      </c>
      <c r="D17" s="15">
        <v>0.41</v>
      </c>
      <c r="E17" s="15">
        <v>0.41</v>
      </c>
      <c r="F17" s="15">
        <v>0.41</v>
      </c>
      <c r="G17" s="15">
        <v>0.42</v>
      </c>
      <c r="H17" s="15">
        <v>0.41</v>
      </c>
      <c r="I17" s="15">
        <v>0.42</v>
      </c>
      <c r="J17" s="37">
        <v>-2.38</v>
      </c>
      <c r="K17" s="42">
        <v>10</v>
      </c>
      <c r="L17" s="40">
        <v>26150000</v>
      </c>
      <c r="M17" s="40">
        <v>10721500</v>
      </c>
    </row>
    <row r="18" spans="1:14" s="17" customFormat="1" ht="15" customHeight="1" x14ac:dyDescent="0.2">
      <c r="A18" s="6" t="s">
        <v>237</v>
      </c>
      <c r="B18" s="6" t="s">
        <v>236</v>
      </c>
      <c r="C18" s="15">
        <v>0.52</v>
      </c>
      <c r="D18" s="15">
        <v>0.53</v>
      </c>
      <c r="E18" s="15">
        <v>0.52</v>
      </c>
      <c r="F18" s="15">
        <v>0.52</v>
      </c>
      <c r="G18" s="15">
        <v>0.52</v>
      </c>
      <c r="H18" s="15">
        <v>0.53</v>
      </c>
      <c r="I18" s="15">
        <v>0.52</v>
      </c>
      <c r="J18" s="37">
        <v>1.92</v>
      </c>
      <c r="K18" s="42">
        <v>19</v>
      </c>
      <c r="L18" s="40">
        <v>44000000</v>
      </c>
      <c r="M18" s="40">
        <v>23029548.350000001</v>
      </c>
    </row>
    <row r="19" spans="1:14" s="17" customFormat="1" ht="15" customHeight="1" x14ac:dyDescent="0.2">
      <c r="A19" s="6" t="s">
        <v>69</v>
      </c>
      <c r="B19" s="6" t="s">
        <v>70</v>
      </c>
      <c r="C19" s="15">
        <v>1.03</v>
      </c>
      <c r="D19" s="15">
        <v>1.04</v>
      </c>
      <c r="E19" s="15">
        <v>1.03</v>
      </c>
      <c r="F19" s="15">
        <v>1.03</v>
      </c>
      <c r="G19" s="15">
        <v>1.03</v>
      </c>
      <c r="H19" s="15">
        <v>1.04</v>
      </c>
      <c r="I19" s="15">
        <v>1.03</v>
      </c>
      <c r="J19" s="37">
        <v>0.97</v>
      </c>
      <c r="K19" s="42">
        <v>3</v>
      </c>
      <c r="L19" s="40">
        <v>440000</v>
      </c>
      <c r="M19" s="40">
        <v>454600</v>
      </c>
    </row>
    <row r="20" spans="1:14" s="17" customFormat="1" ht="15" customHeight="1" x14ac:dyDescent="0.2">
      <c r="A20" s="6" t="s">
        <v>202</v>
      </c>
      <c r="B20" s="6" t="s">
        <v>200</v>
      </c>
      <c r="C20" s="15">
        <v>0.2</v>
      </c>
      <c r="D20" s="15">
        <v>0.2</v>
      </c>
      <c r="E20" s="15">
        <v>0.2</v>
      </c>
      <c r="F20" s="15">
        <v>0.2</v>
      </c>
      <c r="G20" s="15">
        <v>0.2</v>
      </c>
      <c r="H20" s="15">
        <v>0.2</v>
      </c>
      <c r="I20" s="15">
        <v>0.2</v>
      </c>
      <c r="J20" s="37">
        <v>0</v>
      </c>
      <c r="K20" s="42">
        <v>26</v>
      </c>
      <c r="L20" s="40">
        <v>34163850000</v>
      </c>
      <c r="M20" s="40">
        <v>6832770000</v>
      </c>
    </row>
    <row r="21" spans="1:14" s="17" customFormat="1" ht="15" customHeight="1" x14ac:dyDescent="0.2">
      <c r="A21" s="6" t="s">
        <v>155</v>
      </c>
      <c r="B21" s="6" t="s">
        <v>156</v>
      </c>
      <c r="C21" s="15">
        <v>0.9</v>
      </c>
      <c r="D21" s="15">
        <v>0.9</v>
      </c>
      <c r="E21" s="15">
        <v>0.9</v>
      </c>
      <c r="F21" s="15">
        <v>0.9</v>
      </c>
      <c r="G21" s="15">
        <v>0.92</v>
      </c>
      <c r="H21" s="15">
        <v>0.9</v>
      </c>
      <c r="I21" s="15">
        <v>0.91</v>
      </c>
      <c r="J21" s="37">
        <v>-1.1000000000000001</v>
      </c>
      <c r="K21" s="42">
        <v>6</v>
      </c>
      <c r="L21" s="40">
        <v>15600000</v>
      </c>
      <c r="M21" s="40">
        <v>14040000</v>
      </c>
    </row>
    <row r="22" spans="1:14" s="17" customFormat="1" ht="15" customHeight="1" x14ac:dyDescent="0.2">
      <c r="A22" s="6" t="s">
        <v>102</v>
      </c>
      <c r="B22" s="6" t="s">
        <v>103</v>
      </c>
      <c r="C22" s="15">
        <v>0.14000000000000001</v>
      </c>
      <c r="D22" s="15">
        <v>0.14000000000000001</v>
      </c>
      <c r="E22" s="15">
        <v>0.14000000000000001</v>
      </c>
      <c r="F22" s="15">
        <v>0.14000000000000001</v>
      </c>
      <c r="G22" s="15">
        <v>0.14000000000000001</v>
      </c>
      <c r="H22" s="15">
        <v>0.14000000000000001</v>
      </c>
      <c r="I22" s="15">
        <v>0.14000000000000001</v>
      </c>
      <c r="J22" s="37">
        <v>0</v>
      </c>
      <c r="K22" s="42">
        <v>4</v>
      </c>
      <c r="L22" s="40">
        <v>3500000</v>
      </c>
      <c r="M22" s="40">
        <v>490000</v>
      </c>
    </row>
    <row r="23" spans="1:14" s="17" customFormat="1" ht="15" customHeight="1" x14ac:dyDescent="0.2">
      <c r="A23" s="6" t="s">
        <v>94</v>
      </c>
      <c r="B23" s="6" t="s">
        <v>109</v>
      </c>
      <c r="C23" s="15">
        <v>0.55000000000000004</v>
      </c>
      <c r="D23" s="15">
        <v>0.56000000000000005</v>
      </c>
      <c r="E23" s="15">
        <v>0.55000000000000004</v>
      </c>
      <c r="F23" s="15">
        <v>0.56000000000000005</v>
      </c>
      <c r="G23" s="15">
        <v>0.55000000000000004</v>
      </c>
      <c r="H23" s="15">
        <v>0.56000000000000005</v>
      </c>
      <c r="I23" s="15">
        <v>0.55000000000000004</v>
      </c>
      <c r="J23" s="37">
        <v>1.82</v>
      </c>
      <c r="K23" s="42">
        <v>9</v>
      </c>
      <c r="L23" s="40">
        <v>18940952</v>
      </c>
      <c r="M23" s="40">
        <v>10587523.6</v>
      </c>
    </row>
    <row r="24" spans="1:14" s="17" customFormat="1" ht="15" customHeight="1" x14ac:dyDescent="0.2">
      <c r="A24" s="6" t="s">
        <v>145</v>
      </c>
      <c r="B24" s="6" t="s">
        <v>146</v>
      </c>
      <c r="C24" s="15">
        <v>0.9</v>
      </c>
      <c r="D24" s="15">
        <v>0.9</v>
      </c>
      <c r="E24" s="15">
        <v>0.9</v>
      </c>
      <c r="F24" s="15">
        <v>0.9</v>
      </c>
      <c r="G24" s="15">
        <v>0.9</v>
      </c>
      <c r="H24" s="15">
        <v>0.9</v>
      </c>
      <c r="I24" s="15">
        <v>0.9</v>
      </c>
      <c r="J24" s="37">
        <v>0</v>
      </c>
      <c r="K24" s="42">
        <v>4</v>
      </c>
      <c r="L24" s="40">
        <v>80935620</v>
      </c>
      <c r="M24" s="40">
        <v>72842058</v>
      </c>
    </row>
    <row r="25" spans="1:14" s="17" customFormat="1" ht="15" customHeight="1" x14ac:dyDescent="0.2">
      <c r="A25" s="6" t="s">
        <v>115</v>
      </c>
      <c r="B25" s="6" t="s">
        <v>116</v>
      </c>
      <c r="C25" s="15">
        <v>0.24</v>
      </c>
      <c r="D25" s="15">
        <v>0.24</v>
      </c>
      <c r="E25" s="15">
        <v>0.24</v>
      </c>
      <c r="F25" s="15">
        <v>0.24</v>
      </c>
      <c r="G25" s="15">
        <v>0.25</v>
      </c>
      <c r="H25" s="15">
        <v>0.24</v>
      </c>
      <c r="I25" s="15">
        <v>0.24</v>
      </c>
      <c r="J25" s="37">
        <v>0</v>
      </c>
      <c r="K25" s="42">
        <v>9</v>
      </c>
      <c r="L25" s="40">
        <v>30379434</v>
      </c>
      <c r="M25" s="40">
        <v>7291064.1600000001</v>
      </c>
    </row>
    <row r="26" spans="1:14" s="28" customFormat="1" ht="15" customHeight="1" x14ac:dyDescent="0.2">
      <c r="A26" s="6" t="s">
        <v>20</v>
      </c>
      <c r="B26" s="69"/>
      <c r="C26" s="70"/>
      <c r="D26" s="70"/>
      <c r="E26" s="70"/>
      <c r="F26" s="70"/>
      <c r="G26" s="70"/>
      <c r="H26" s="70"/>
      <c r="I26" s="70"/>
      <c r="J26" s="71"/>
      <c r="K26" s="40">
        <f>SUM(K13:K25)</f>
        <v>187</v>
      </c>
      <c r="L26" s="40">
        <f t="shared" ref="L26:M26" si="0">SUM(L13:L25)</f>
        <v>42629088707</v>
      </c>
      <c r="M26" s="40">
        <f t="shared" si="0"/>
        <v>10479395625.379999</v>
      </c>
      <c r="N26" s="17"/>
    </row>
    <row r="27" spans="1:14" s="28" customFormat="1" ht="15" customHeight="1" x14ac:dyDescent="0.2">
      <c r="A27" s="72" t="s">
        <v>44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4"/>
      <c r="N27" s="17"/>
    </row>
    <row r="28" spans="1:14" s="17" customFormat="1" ht="15" customHeight="1" x14ac:dyDescent="0.2">
      <c r="A28" s="6" t="s">
        <v>41</v>
      </c>
      <c r="B28" s="6" t="s">
        <v>47</v>
      </c>
      <c r="C28" s="15">
        <v>0.33</v>
      </c>
      <c r="D28" s="15">
        <v>0.33</v>
      </c>
      <c r="E28" s="15">
        <v>0.33</v>
      </c>
      <c r="F28" s="15">
        <v>0.33</v>
      </c>
      <c r="G28" s="15">
        <v>0.33</v>
      </c>
      <c r="H28" s="15">
        <v>0.33</v>
      </c>
      <c r="I28" s="15">
        <v>0.33</v>
      </c>
      <c r="J28" s="37">
        <v>0</v>
      </c>
      <c r="K28" s="42">
        <v>2</v>
      </c>
      <c r="L28" s="40">
        <v>2270000</v>
      </c>
      <c r="M28" s="40">
        <v>749100</v>
      </c>
    </row>
    <row r="29" spans="1:14" s="28" customFormat="1" ht="15" customHeight="1" x14ac:dyDescent="0.2">
      <c r="A29" s="6" t="s">
        <v>240</v>
      </c>
      <c r="B29" s="54"/>
      <c r="C29" s="54"/>
      <c r="D29" s="54"/>
      <c r="E29" s="54"/>
      <c r="F29" s="54"/>
      <c r="G29" s="54"/>
      <c r="H29" s="54"/>
      <c r="I29" s="54"/>
      <c r="J29" s="54"/>
      <c r="K29" s="42">
        <f>K28</f>
        <v>2</v>
      </c>
      <c r="L29" s="42">
        <f t="shared" ref="L29:M29" si="1">L28</f>
        <v>2270000</v>
      </c>
      <c r="M29" s="42">
        <f t="shared" si="1"/>
        <v>749100</v>
      </c>
      <c r="N29" s="17"/>
    </row>
    <row r="30" spans="1:14" s="17" customFormat="1" ht="15" customHeight="1" x14ac:dyDescent="0.2">
      <c r="A30" s="72" t="s">
        <v>21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4"/>
    </row>
    <row r="31" spans="1:14" s="17" customFormat="1" ht="15" customHeight="1" x14ac:dyDescent="0.2">
      <c r="A31" s="6" t="s">
        <v>105</v>
      </c>
      <c r="B31" s="6" t="s">
        <v>106</v>
      </c>
      <c r="C31" s="15">
        <v>12.4</v>
      </c>
      <c r="D31" s="15">
        <v>12.4</v>
      </c>
      <c r="E31" s="15">
        <v>12.4</v>
      </c>
      <c r="F31" s="15">
        <v>12.4</v>
      </c>
      <c r="G31" s="15">
        <v>12.38</v>
      </c>
      <c r="H31" s="15">
        <v>12.4</v>
      </c>
      <c r="I31" s="15">
        <v>12.4</v>
      </c>
      <c r="J31" s="37"/>
      <c r="K31" s="42">
        <v>1</v>
      </c>
      <c r="L31" s="40">
        <v>200000</v>
      </c>
      <c r="M31" s="40">
        <v>2480000</v>
      </c>
    </row>
    <row r="32" spans="1:14" s="17" customFormat="1" ht="15" customHeight="1" x14ac:dyDescent="0.2">
      <c r="A32" s="6" t="s">
        <v>36</v>
      </c>
      <c r="B32" s="6" t="s">
        <v>56</v>
      </c>
      <c r="C32" s="15">
        <v>6.52</v>
      </c>
      <c r="D32" s="15">
        <v>7</v>
      </c>
      <c r="E32" s="15">
        <v>6.52</v>
      </c>
      <c r="F32" s="15">
        <v>6.72</v>
      </c>
      <c r="G32" s="15">
        <v>6.46</v>
      </c>
      <c r="H32" s="15">
        <v>7</v>
      </c>
      <c r="I32" s="15">
        <v>6.59</v>
      </c>
      <c r="J32" s="37">
        <v>6.22</v>
      </c>
      <c r="K32" s="42">
        <v>22</v>
      </c>
      <c r="L32" s="40">
        <v>2650000</v>
      </c>
      <c r="M32" s="40">
        <v>17811500</v>
      </c>
    </row>
    <row r="33" spans="1:13" s="17" customFormat="1" ht="15" customHeight="1" x14ac:dyDescent="0.2">
      <c r="A33" s="6" t="s">
        <v>177</v>
      </c>
      <c r="B33" s="6" t="s">
        <v>178</v>
      </c>
      <c r="C33" s="15">
        <v>2.41</v>
      </c>
      <c r="D33" s="15">
        <v>2.41</v>
      </c>
      <c r="E33" s="15">
        <v>2.36</v>
      </c>
      <c r="F33" s="15">
        <v>2.39</v>
      </c>
      <c r="G33" s="15">
        <v>2.4300000000000002</v>
      </c>
      <c r="H33" s="15">
        <v>2.39</v>
      </c>
      <c r="I33" s="15">
        <v>2.42</v>
      </c>
      <c r="J33" s="37">
        <v>-1.24</v>
      </c>
      <c r="K33" s="42">
        <v>29</v>
      </c>
      <c r="L33" s="40">
        <v>7592410</v>
      </c>
      <c r="M33" s="40">
        <v>18109550.989999998</v>
      </c>
    </row>
    <row r="34" spans="1:13" s="17" customFormat="1" ht="15" customHeight="1" x14ac:dyDescent="0.2">
      <c r="A34" s="6" t="s">
        <v>22</v>
      </c>
      <c r="B34" s="69"/>
      <c r="C34" s="70"/>
      <c r="D34" s="70"/>
      <c r="E34" s="70"/>
      <c r="F34" s="70"/>
      <c r="G34" s="70"/>
      <c r="H34" s="70"/>
      <c r="I34" s="70"/>
      <c r="J34" s="71"/>
      <c r="K34" s="42">
        <f>SUM(K31:K33)</f>
        <v>52</v>
      </c>
      <c r="L34" s="42">
        <f t="shared" ref="L34:M34" si="2">SUM(L31:L33)</f>
        <v>10442410</v>
      </c>
      <c r="M34" s="42">
        <f t="shared" si="2"/>
        <v>38401050.989999995</v>
      </c>
    </row>
    <row r="35" spans="1:13" s="17" customFormat="1" ht="15" customHeight="1" x14ac:dyDescent="0.2">
      <c r="A35" s="72" t="s">
        <v>23</v>
      </c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4"/>
    </row>
    <row r="36" spans="1:13" s="17" customFormat="1" ht="15" customHeight="1" x14ac:dyDescent="0.2">
      <c r="A36" s="6" t="s">
        <v>180</v>
      </c>
      <c r="B36" s="6" t="s">
        <v>179</v>
      </c>
      <c r="C36" s="15">
        <v>0.3</v>
      </c>
      <c r="D36" s="15">
        <v>0.31</v>
      </c>
      <c r="E36" s="15">
        <v>0.3</v>
      </c>
      <c r="F36" s="15">
        <v>0.3</v>
      </c>
      <c r="G36" s="15">
        <v>0.3</v>
      </c>
      <c r="H36" s="15">
        <v>0.3</v>
      </c>
      <c r="I36" s="15">
        <v>0.3</v>
      </c>
      <c r="J36" s="37">
        <v>0</v>
      </c>
      <c r="K36" s="42">
        <v>6</v>
      </c>
      <c r="L36" s="40">
        <v>8900000</v>
      </c>
      <c r="M36" s="40">
        <v>2681000</v>
      </c>
    </row>
    <row r="37" spans="1:13" s="17" customFormat="1" ht="15" customHeight="1" x14ac:dyDescent="0.2">
      <c r="A37" s="6" t="s">
        <v>160</v>
      </c>
      <c r="B37" s="6" t="s">
        <v>159</v>
      </c>
      <c r="C37" s="15">
        <v>0.31</v>
      </c>
      <c r="D37" s="15">
        <v>0.31</v>
      </c>
      <c r="E37" s="15">
        <v>0.31</v>
      </c>
      <c r="F37" s="15">
        <v>0.31</v>
      </c>
      <c r="G37" s="15">
        <v>0.31</v>
      </c>
      <c r="H37" s="15">
        <v>0.31</v>
      </c>
      <c r="I37" s="15">
        <v>0.31</v>
      </c>
      <c r="J37" s="37">
        <v>0</v>
      </c>
      <c r="K37" s="42">
        <v>1</v>
      </c>
      <c r="L37" s="40">
        <v>50000</v>
      </c>
      <c r="M37" s="40">
        <v>15500</v>
      </c>
    </row>
    <row r="38" spans="1:13" s="17" customFormat="1" ht="15" customHeight="1" x14ac:dyDescent="0.2">
      <c r="A38" s="6" t="s">
        <v>187</v>
      </c>
      <c r="B38" s="6" t="s">
        <v>186</v>
      </c>
      <c r="C38" s="15">
        <v>1.7</v>
      </c>
      <c r="D38" s="15">
        <v>1.7</v>
      </c>
      <c r="E38" s="15">
        <v>1.7</v>
      </c>
      <c r="F38" s="15">
        <v>1.7</v>
      </c>
      <c r="G38" s="15">
        <v>1.7</v>
      </c>
      <c r="H38" s="15">
        <v>1.7</v>
      </c>
      <c r="I38" s="15">
        <v>1.7</v>
      </c>
      <c r="J38" s="37">
        <v>0</v>
      </c>
      <c r="K38" s="42">
        <v>20</v>
      </c>
      <c r="L38" s="40">
        <v>22462117</v>
      </c>
      <c r="M38" s="40">
        <v>38185598.899999999</v>
      </c>
    </row>
    <row r="39" spans="1:13" s="17" customFormat="1" ht="15" customHeight="1" x14ac:dyDescent="0.2">
      <c r="A39" s="6" t="s">
        <v>141</v>
      </c>
      <c r="B39" s="6" t="s">
        <v>142</v>
      </c>
      <c r="C39" s="15">
        <v>0.53</v>
      </c>
      <c r="D39" s="15">
        <v>0.53</v>
      </c>
      <c r="E39" s="15">
        <v>0.53</v>
      </c>
      <c r="F39" s="15">
        <v>0.53</v>
      </c>
      <c r="G39" s="15">
        <v>0.53</v>
      </c>
      <c r="H39" s="15">
        <v>0.53</v>
      </c>
      <c r="I39" s="15">
        <v>0.53</v>
      </c>
      <c r="J39" s="37">
        <v>0</v>
      </c>
      <c r="K39" s="42">
        <v>11</v>
      </c>
      <c r="L39" s="40">
        <v>14826000</v>
      </c>
      <c r="M39" s="40">
        <v>7857780</v>
      </c>
    </row>
    <row r="40" spans="1:13" s="17" customFormat="1" ht="15" customHeight="1" x14ac:dyDescent="0.2">
      <c r="A40" s="6" t="s">
        <v>52</v>
      </c>
      <c r="B40" s="6" t="s">
        <v>53</v>
      </c>
      <c r="C40" s="15">
        <v>0.63</v>
      </c>
      <c r="D40" s="15">
        <v>0.63</v>
      </c>
      <c r="E40" s="15">
        <v>0.62</v>
      </c>
      <c r="F40" s="15">
        <v>0.63</v>
      </c>
      <c r="G40" s="15">
        <v>0.63</v>
      </c>
      <c r="H40" s="15">
        <v>0.63</v>
      </c>
      <c r="I40" s="15">
        <v>0.63</v>
      </c>
      <c r="J40" s="37">
        <v>0</v>
      </c>
      <c r="K40" s="42">
        <v>5</v>
      </c>
      <c r="L40" s="40">
        <v>14700000</v>
      </c>
      <c r="M40" s="40">
        <v>9259000</v>
      </c>
    </row>
    <row r="41" spans="1:13" s="17" customFormat="1" ht="15" customHeight="1" x14ac:dyDescent="0.2">
      <c r="A41" s="6" t="s">
        <v>62</v>
      </c>
      <c r="B41" s="6" t="s">
        <v>61</v>
      </c>
      <c r="C41" s="15">
        <v>3.4</v>
      </c>
      <c r="D41" s="15">
        <v>3.4</v>
      </c>
      <c r="E41" s="15">
        <v>3.37</v>
      </c>
      <c r="F41" s="15">
        <v>3.38</v>
      </c>
      <c r="G41" s="15">
        <v>3.38</v>
      </c>
      <c r="H41" s="15">
        <v>3.38</v>
      </c>
      <c r="I41" s="15">
        <v>3.39</v>
      </c>
      <c r="J41" s="37">
        <v>-0.28999999999999998</v>
      </c>
      <c r="K41" s="42">
        <v>5</v>
      </c>
      <c r="L41" s="40">
        <v>175000</v>
      </c>
      <c r="M41" s="40">
        <v>591400</v>
      </c>
    </row>
    <row r="42" spans="1:13" s="17" customFormat="1" ht="15" customHeight="1" x14ac:dyDescent="0.2">
      <c r="A42" s="6" t="s">
        <v>88</v>
      </c>
      <c r="B42" s="6" t="s">
        <v>89</v>
      </c>
      <c r="C42" s="15">
        <v>0.42</v>
      </c>
      <c r="D42" s="15">
        <v>0.42</v>
      </c>
      <c r="E42" s="15">
        <v>0.42</v>
      </c>
      <c r="F42" s="15">
        <v>0.42</v>
      </c>
      <c r="G42" s="15">
        <v>0.43</v>
      </c>
      <c r="H42" s="15">
        <v>0.42</v>
      </c>
      <c r="I42" s="15">
        <v>0.43</v>
      </c>
      <c r="J42" s="37">
        <v>-2.33</v>
      </c>
      <c r="K42" s="42">
        <v>3</v>
      </c>
      <c r="L42" s="40">
        <v>4000000</v>
      </c>
      <c r="M42" s="40">
        <v>1680000</v>
      </c>
    </row>
    <row r="43" spans="1:13" s="17" customFormat="1" ht="15" customHeight="1" x14ac:dyDescent="0.2">
      <c r="A43" s="6" t="s">
        <v>24</v>
      </c>
      <c r="B43" s="69"/>
      <c r="C43" s="70"/>
      <c r="D43" s="70"/>
      <c r="E43" s="70"/>
      <c r="F43" s="70"/>
      <c r="G43" s="70"/>
      <c r="H43" s="70"/>
      <c r="I43" s="70"/>
      <c r="J43" s="71"/>
      <c r="K43" s="42">
        <f>SUM(K36:K42)</f>
        <v>51</v>
      </c>
      <c r="L43" s="42">
        <f t="shared" ref="L43:M43" si="3">SUM(L36:L42)</f>
        <v>65113117</v>
      </c>
      <c r="M43" s="42">
        <f t="shared" si="3"/>
        <v>60270278.899999999</v>
      </c>
    </row>
    <row r="44" spans="1:13" s="17" customFormat="1" ht="15" customHeight="1" x14ac:dyDescent="0.2">
      <c r="A44" s="72" t="s">
        <v>25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4"/>
    </row>
    <row r="45" spans="1:13" s="17" customFormat="1" ht="15" customHeight="1" x14ac:dyDescent="0.2">
      <c r="A45" s="6" t="s">
        <v>77</v>
      </c>
      <c r="B45" s="6" t="s">
        <v>78</v>
      </c>
      <c r="C45" s="15">
        <v>9.0500000000000007</v>
      </c>
      <c r="D45" s="15">
        <v>9.0500000000000007</v>
      </c>
      <c r="E45" s="15">
        <v>9</v>
      </c>
      <c r="F45" s="15">
        <v>9.01</v>
      </c>
      <c r="G45" s="15">
        <v>9.0299999999999994</v>
      </c>
      <c r="H45" s="15">
        <v>9</v>
      </c>
      <c r="I45" s="15">
        <v>9.1</v>
      </c>
      <c r="J45" s="37">
        <v>-1.1000000000000001</v>
      </c>
      <c r="K45" s="42">
        <v>6</v>
      </c>
      <c r="L45" s="40">
        <v>265000</v>
      </c>
      <c r="M45" s="40">
        <v>2387450</v>
      </c>
    </row>
    <row r="46" spans="1:13" s="17" customFormat="1" ht="15" customHeight="1" x14ac:dyDescent="0.2">
      <c r="A46" s="6" t="s">
        <v>138</v>
      </c>
      <c r="B46" s="6" t="s">
        <v>137</v>
      </c>
      <c r="C46" s="15">
        <v>11.25</v>
      </c>
      <c r="D46" s="15">
        <v>11.25</v>
      </c>
      <c r="E46" s="15">
        <v>11.25</v>
      </c>
      <c r="F46" s="15">
        <v>11.25</v>
      </c>
      <c r="G46" s="15">
        <v>11.36</v>
      </c>
      <c r="H46" s="15">
        <v>11.25</v>
      </c>
      <c r="I46" s="15">
        <v>11.35</v>
      </c>
      <c r="J46" s="37">
        <v>-0.88</v>
      </c>
      <c r="K46" s="42">
        <v>1</v>
      </c>
      <c r="L46" s="40">
        <v>70000</v>
      </c>
      <c r="M46" s="40">
        <v>787500</v>
      </c>
    </row>
    <row r="47" spans="1:13" s="17" customFormat="1" ht="15" customHeight="1" x14ac:dyDescent="0.2">
      <c r="A47" s="6" t="s">
        <v>252</v>
      </c>
      <c r="B47" s="6" t="s">
        <v>250</v>
      </c>
      <c r="C47" s="15">
        <v>9</v>
      </c>
      <c r="D47" s="15">
        <v>9</v>
      </c>
      <c r="E47" s="15">
        <v>9</v>
      </c>
      <c r="F47" s="15">
        <v>9</v>
      </c>
      <c r="G47" s="15">
        <v>8.51</v>
      </c>
      <c r="H47" s="15">
        <v>9</v>
      </c>
      <c r="I47" s="15">
        <v>8.51</v>
      </c>
      <c r="J47" s="37">
        <v>5.76</v>
      </c>
      <c r="K47" s="42">
        <v>1</v>
      </c>
      <c r="L47" s="40">
        <v>10000</v>
      </c>
      <c r="M47" s="40">
        <v>90000</v>
      </c>
    </row>
    <row r="48" spans="1:13" s="17" customFormat="1" ht="15" customHeight="1" x14ac:dyDescent="0.2">
      <c r="A48" s="6" t="s">
        <v>125</v>
      </c>
      <c r="B48" s="6" t="s">
        <v>126</v>
      </c>
      <c r="C48" s="15">
        <v>12.5</v>
      </c>
      <c r="D48" s="15">
        <v>12.5</v>
      </c>
      <c r="E48" s="15">
        <v>12.45</v>
      </c>
      <c r="F48" s="15">
        <v>12.48</v>
      </c>
      <c r="G48" s="15">
        <v>12.5</v>
      </c>
      <c r="H48" s="15">
        <v>12.5</v>
      </c>
      <c r="I48" s="15">
        <v>12.5</v>
      </c>
      <c r="J48" s="37">
        <v>0</v>
      </c>
      <c r="K48" s="42">
        <v>7</v>
      </c>
      <c r="L48" s="40">
        <v>630000</v>
      </c>
      <c r="M48" s="40">
        <v>7863500</v>
      </c>
    </row>
    <row r="49" spans="1:13" s="17" customFormat="1" ht="15" customHeight="1" x14ac:dyDescent="0.2">
      <c r="A49" s="6" t="s">
        <v>253</v>
      </c>
      <c r="B49" s="6" t="s">
        <v>251</v>
      </c>
      <c r="C49" s="15">
        <v>4.1900000000000004</v>
      </c>
      <c r="D49" s="15">
        <v>5.0999999999999996</v>
      </c>
      <c r="E49" s="15">
        <v>4.1900000000000004</v>
      </c>
      <c r="F49" s="15">
        <v>5.05</v>
      </c>
      <c r="G49" s="15">
        <v>4.55</v>
      </c>
      <c r="H49" s="15">
        <v>5.0999999999999996</v>
      </c>
      <c r="I49" s="15">
        <v>4.6500000000000004</v>
      </c>
      <c r="J49" s="37">
        <v>9.68</v>
      </c>
      <c r="K49" s="42">
        <v>4</v>
      </c>
      <c r="L49" s="40">
        <v>200000</v>
      </c>
      <c r="M49" s="40">
        <v>1010900</v>
      </c>
    </row>
    <row r="50" spans="1:13" s="17" customFormat="1" ht="15" customHeight="1" x14ac:dyDescent="0.2">
      <c r="A50" s="6" t="s">
        <v>26</v>
      </c>
      <c r="B50" s="69"/>
      <c r="C50" s="70"/>
      <c r="D50" s="70"/>
      <c r="E50" s="70"/>
      <c r="F50" s="70"/>
      <c r="G50" s="70"/>
      <c r="H50" s="70"/>
      <c r="I50" s="70"/>
      <c r="J50" s="71"/>
      <c r="K50" s="42">
        <f>SUM(K45:K49)</f>
        <v>19</v>
      </c>
      <c r="L50" s="40">
        <f>SUM(L45:L49)</f>
        <v>1175000</v>
      </c>
      <c r="M50" s="40">
        <f>SUM(M45:M49)</f>
        <v>12139350</v>
      </c>
    </row>
    <row r="51" spans="1:13" s="17" customFormat="1" ht="15" customHeight="1" x14ac:dyDescent="0.2">
      <c r="A51" s="72" t="s">
        <v>40</v>
      </c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4"/>
    </row>
    <row r="52" spans="1:13" s="17" customFormat="1" ht="15" customHeight="1" x14ac:dyDescent="0.2">
      <c r="A52" s="6" t="s">
        <v>99</v>
      </c>
      <c r="B52" s="6" t="s">
        <v>100</v>
      </c>
      <c r="C52" s="15">
        <v>2.5499999999999998</v>
      </c>
      <c r="D52" s="15">
        <v>2.6</v>
      </c>
      <c r="E52" s="15">
        <v>2.5499999999999998</v>
      </c>
      <c r="F52" s="15">
        <v>2.56</v>
      </c>
      <c r="G52" s="15">
        <v>2.56</v>
      </c>
      <c r="H52" s="15">
        <v>2.6</v>
      </c>
      <c r="I52" s="15">
        <v>2.54</v>
      </c>
      <c r="J52" s="37">
        <v>2.36</v>
      </c>
      <c r="K52" s="42">
        <v>2</v>
      </c>
      <c r="L52" s="40">
        <v>115000</v>
      </c>
      <c r="M52" s="40">
        <v>294000</v>
      </c>
    </row>
    <row r="53" spans="1:13" s="17" customFormat="1" ht="15" customHeight="1" x14ac:dyDescent="0.2">
      <c r="A53" s="6" t="s">
        <v>238</v>
      </c>
      <c r="B53" s="69"/>
      <c r="C53" s="70"/>
      <c r="D53" s="70"/>
      <c r="E53" s="70"/>
      <c r="F53" s="70"/>
      <c r="G53" s="70"/>
      <c r="H53" s="70"/>
      <c r="I53" s="70"/>
      <c r="J53" s="71"/>
      <c r="K53" s="42">
        <f>K52</f>
        <v>2</v>
      </c>
      <c r="L53" s="40">
        <f t="shared" ref="L53:M53" si="4">L52</f>
        <v>115000</v>
      </c>
      <c r="M53" s="40">
        <f t="shared" si="4"/>
        <v>294000</v>
      </c>
    </row>
    <row r="54" spans="1:13" s="17" customFormat="1" ht="15" customHeight="1" x14ac:dyDescent="0.2">
      <c r="A54" s="6" t="s">
        <v>201</v>
      </c>
      <c r="B54" s="51"/>
      <c r="C54" s="52"/>
      <c r="D54" s="52"/>
      <c r="E54" s="52"/>
      <c r="F54" s="52"/>
      <c r="G54" s="52"/>
      <c r="H54" s="52"/>
      <c r="I54" s="52"/>
      <c r="J54" s="53"/>
      <c r="K54" s="42">
        <f>K53+K50+K43+K34+K29+K26</f>
        <v>313</v>
      </c>
      <c r="L54" s="40">
        <f t="shared" ref="L54:M54" si="5">L53+L50+L43+L34+L29+L26</f>
        <v>42708204234</v>
      </c>
      <c r="M54" s="40">
        <f t="shared" si="5"/>
        <v>10591249405.269999</v>
      </c>
    </row>
    <row r="55" spans="1:13" s="17" customFormat="1" ht="20.100000000000001" customHeight="1" x14ac:dyDescent="0.25">
      <c r="A55" s="75" t="s">
        <v>270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</row>
    <row r="56" spans="1:13" s="17" customFormat="1" ht="42" customHeight="1" x14ac:dyDescent="0.2">
      <c r="A56" s="8" t="s">
        <v>27</v>
      </c>
      <c r="B56" s="9" t="s">
        <v>10</v>
      </c>
      <c r="C56" s="9" t="s">
        <v>11</v>
      </c>
      <c r="D56" s="9" t="s">
        <v>12</v>
      </c>
      <c r="E56" s="9" t="s">
        <v>13</v>
      </c>
      <c r="F56" s="9" t="s">
        <v>14</v>
      </c>
      <c r="G56" s="9" t="s">
        <v>15</v>
      </c>
      <c r="H56" s="9" t="s">
        <v>16</v>
      </c>
      <c r="I56" s="9" t="s">
        <v>17</v>
      </c>
      <c r="J56" s="31" t="s">
        <v>18</v>
      </c>
      <c r="K56" s="9" t="s">
        <v>37</v>
      </c>
      <c r="L56" s="9" t="s">
        <v>3</v>
      </c>
      <c r="M56" s="9" t="s">
        <v>19</v>
      </c>
    </row>
    <row r="57" spans="1:13" s="17" customFormat="1" ht="15" customHeight="1" x14ac:dyDescent="0.2">
      <c r="A57" s="72" t="s">
        <v>25</v>
      </c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4"/>
    </row>
    <row r="58" spans="1:13" s="17" customFormat="1" ht="15" customHeight="1" x14ac:dyDescent="0.2">
      <c r="A58" s="6" t="s">
        <v>254</v>
      </c>
      <c r="B58" s="6" t="s">
        <v>249</v>
      </c>
      <c r="C58" s="15">
        <v>4.7</v>
      </c>
      <c r="D58" s="15">
        <v>5.4</v>
      </c>
      <c r="E58" s="15">
        <v>4.7</v>
      </c>
      <c r="F58" s="15">
        <v>4.71</v>
      </c>
      <c r="G58" s="15">
        <v>4.49</v>
      </c>
      <c r="H58" s="15">
        <v>5</v>
      </c>
      <c r="I58" s="15">
        <v>4.5</v>
      </c>
      <c r="J58" s="37">
        <v>11.11</v>
      </c>
      <c r="K58" s="42">
        <v>29</v>
      </c>
      <c r="L58" s="40">
        <v>39041134</v>
      </c>
      <c r="M58" s="40">
        <v>183969281.40000001</v>
      </c>
    </row>
    <row r="59" spans="1:13" s="17" customFormat="1" ht="15" customHeight="1" x14ac:dyDescent="0.2">
      <c r="A59" s="6" t="s">
        <v>26</v>
      </c>
      <c r="B59" s="69"/>
      <c r="C59" s="70"/>
      <c r="D59" s="70"/>
      <c r="E59" s="70"/>
      <c r="F59" s="70"/>
      <c r="G59" s="70"/>
      <c r="H59" s="70"/>
      <c r="I59" s="70"/>
      <c r="J59" s="71"/>
      <c r="K59" s="42">
        <v>29</v>
      </c>
      <c r="L59" s="40">
        <v>39041134</v>
      </c>
      <c r="M59" s="40">
        <v>183969281.40000001</v>
      </c>
    </row>
    <row r="60" spans="1:13" s="17" customFormat="1" ht="15" customHeight="1" x14ac:dyDescent="0.2">
      <c r="A60" s="6"/>
      <c r="B60" s="69"/>
      <c r="C60" s="70"/>
      <c r="D60" s="70"/>
      <c r="E60" s="70"/>
      <c r="F60" s="70"/>
      <c r="G60" s="70"/>
      <c r="H60" s="70"/>
      <c r="I60" s="70"/>
      <c r="J60" s="71"/>
      <c r="K60" s="42">
        <f>K59+K54</f>
        <v>342</v>
      </c>
      <c r="L60" s="40">
        <f t="shared" ref="L60:M60" si="6">L59+L54</f>
        <v>42747245368</v>
      </c>
      <c r="M60" s="40">
        <f t="shared" si="6"/>
        <v>10775218686.669998</v>
      </c>
    </row>
    <row r="61" spans="1:13" s="17" customFormat="1" ht="15" customHeight="1" x14ac:dyDescent="0.2">
      <c r="A61" s="35" t="s">
        <v>255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</row>
    <row r="62" spans="1:13" s="17" customFormat="1" ht="30" customHeight="1" x14ac:dyDescent="0.2">
      <c r="A62" s="55" t="s">
        <v>246</v>
      </c>
      <c r="B62" s="68" t="s">
        <v>247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</row>
    <row r="63" spans="1:13" s="17" customFormat="1" ht="30" customHeight="1" x14ac:dyDescent="0.2">
      <c r="A63" s="55" t="s">
        <v>246</v>
      </c>
      <c r="B63" s="68" t="s">
        <v>269</v>
      </c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</row>
    <row r="64" spans="1:13" s="17" customFormat="1" ht="40.5" customHeight="1" x14ac:dyDescent="0.2">
      <c r="A64" s="55" t="s">
        <v>246</v>
      </c>
      <c r="B64" s="68" t="s">
        <v>248</v>
      </c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</row>
    <row r="65" spans="1:13" s="17" customFormat="1" ht="19.5" customHeight="1" x14ac:dyDescent="0.2">
      <c r="A65" s="33" t="s">
        <v>51</v>
      </c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</row>
    <row r="66" spans="1:13" s="17" customFormat="1" ht="12" customHeight="1" x14ac:dyDescent="0.2">
      <c r="A66"/>
      <c r="B66"/>
      <c r="C66"/>
      <c r="D66"/>
      <c r="E66"/>
      <c r="F66"/>
    </row>
    <row r="68" spans="1:13" ht="12" customHeight="1" x14ac:dyDescent="0.2"/>
    <row r="69" spans="1:13" ht="12" customHeight="1" x14ac:dyDescent="0.2"/>
    <row r="70" spans="1:13" ht="12" customHeight="1" x14ac:dyDescent="0.2">
      <c r="A70" s="17"/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G72" s="17"/>
      <c r="H72" s="17"/>
      <c r="I72" s="17"/>
      <c r="J72" s="17"/>
      <c r="K72" s="17"/>
      <c r="L72" s="17"/>
      <c r="M72" s="17"/>
    </row>
    <row r="73" spans="1:13" ht="12" customHeight="1" x14ac:dyDescent="0.2">
      <c r="G73" s="17"/>
      <c r="H73" s="17"/>
      <c r="I73" s="17"/>
      <c r="J73" s="17"/>
      <c r="K73" s="17"/>
      <c r="L73" s="17"/>
      <c r="M73" s="17"/>
    </row>
    <row r="74" spans="1:13" ht="12" customHeight="1" x14ac:dyDescent="0.2">
      <c r="G74" s="17"/>
      <c r="H74" s="17"/>
      <c r="I74" s="17"/>
      <c r="J74" s="17"/>
      <c r="K74" s="17"/>
      <c r="L74" s="17"/>
      <c r="M74" s="17"/>
    </row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</sheetData>
  <mergeCells count="25">
    <mergeCell ref="A55:M55"/>
    <mergeCell ref="B4:C4"/>
    <mergeCell ref="B8:C8"/>
    <mergeCell ref="A12:M12"/>
    <mergeCell ref="I8:J8"/>
    <mergeCell ref="B7:C7"/>
    <mergeCell ref="A10:M10"/>
    <mergeCell ref="B5:C5"/>
    <mergeCell ref="B6:C6"/>
    <mergeCell ref="B62:M62"/>
    <mergeCell ref="B63:M63"/>
    <mergeCell ref="B64:M64"/>
    <mergeCell ref="B26:J26"/>
    <mergeCell ref="A35:M35"/>
    <mergeCell ref="B34:J34"/>
    <mergeCell ref="A30:M30"/>
    <mergeCell ref="A51:M51"/>
    <mergeCell ref="A27:M27"/>
    <mergeCell ref="B53:J53"/>
    <mergeCell ref="B43:J43"/>
    <mergeCell ref="A44:M44"/>
    <mergeCell ref="B50:J50"/>
    <mergeCell ref="A57:M57"/>
    <mergeCell ref="B59:J59"/>
    <mergeCell ref="B60:J60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8"/>
  <sheetViews>
    <sheetView workbookViewId="0">
      <selection activeCell="B7" sqref="B7:F7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7" ht="18" customHeight="1" x14ac:dyDescent="0.25">
      <c r="B1" s="86" t="s">
        <v>0</v>
      </c>
      <c r="C1" s="86"/>
      <c r="D1" s="86"/>
      <c r="E1" s="86"/>
      <c r="F1" s="56"/>
    </row>
    <row r="2" spans="2:7" ht="18" customHeight="1" x14ac:dyDescent="0.25">
      <c r="B2" s="86" t="s">
        <v>256</v>
      </c>
      <c r="C2" s="86"/>
      <c r="D2" s="86"/>
      <c r="E2" s="86"/>
      <c r="F2" s="86"/>
    </row>
    <row r="3" spans="2:7" ht="18" customHeight="1" x14ac:dyDescent="0.25">
      <c r="B3" s="56" t="s">
        <v>257</v>
      </c>
      <c r="C3" s="56"/>
      <c r="D3" s="56"/>
      <c r="E3" s="56"/>
      <c r="F3" s="56"/>
    </row>
    <row r="4" spans="2:7" ht="18" customHeight="1" x14ac:dyDescent="0.25">
      <c r="B4" s="56"/>
      <c r="C4" s="56"/>
      <c r="D4" s="56"/>
      <c r="E4" s="56"/>
      <c r="F4" s="56"/>
    </row>
    <row r="5" spans="2:7" ht="18" x14ac:dyDescent="0.2">
      <c r="B5" s="57"/>
      <c r="C5" s="87" t="s">
        <v>258</v>
      </c>
      <c r="D5" s="87"/>
      <c r="E5" s="57"/>
      <c r="F5" s="57"/>
    </row>
    <row r="6" spans="2:7" ht="15" x14ac:dyDescent="0.2">
      <c r="B6" s="58" t="s">
        <v>9</v>
      </c>
      <c r="C6" s="59" t="s">
        <v>10</v>
      </c>
      <c r="D6" s="60" t="s">
        <v>259</v>
      </c>
      <c r="E6" s="59" t="s">
        <v>260</v>
      </c>
      <c r="F6" s="59" t="s">
        <v>261</v>
      </c>
    </row>
    <row r="7" spans="2:7" ht="15.75" x14ac:dyDescent="0.2">
      <c r="B7" s="88" t="s">
        <v>262</v>
      </c>
      <c r="C7" s="89"/>
      <c r="D7" s="89"/>
      <c r="E7" s="89"/>
      <c r="F7" s="90"/>
    </row>
    <row r="8" spans="2:7" x14ac:dyDescent="0.2">
      <c r="B8" s="61" t="s">
        <v>263</v>
      </c>
      <c r="C8" s="61" t="s">
        <v>122</v>
      </c>
      <c r="D8" s="61">
        <v>25</v>
      </c>
      <c r="E8" s="61">
        <v>7842786717</v>
      </c>
      <c r="F8" s="61">
        <v>3372598288.3099999</v>
      </c>
    </row>
    <row r="9" spans="2:7" x14ac:dyDescent="0.2">
      <c r="B9" s="61" t="s">
        <v>94</v>
      </c>
      <c r="C9" s="61" t="s">
        <v>109</v>
      </c>
      <c r="D9" s="61">
        <v>4</v>
      </c>
      <c r="E9" s="61">
        <v>1940952</v>
      </c>
      <c r="F9" s="61">
        <v>1067523.6000000001</v>
      </c>
    </row>
    <row r="10" spans="2:7" x14ac:dyDescent="0.2">
      <c r="B10" s="61" t="s">
        <v>69</v>
      </c>
      <c r="C10" s="61" t="s">
        <v>70</v>
      </c>
      <c r="D10" s="61">
        <v>2</v>
      </c>
      <c r="E10" s="61">
        <v>430000</v>
      </c>
      <c r="F10" s="61">
        <v>444200</v>
      </c>
    </row>
    <row r="11" spans="2:7" ht="15" x14ac:dyDescent="0.2">
      <c r="B11" s="62" t="s">
        <v>264</v>
      </c>
      <c r="C11" s="63"/>
      <c r="D11" s="61">
        <f>SUM(D8:D10)</f>
        <v>31</v>
      </c>
      <c r="E11" s="61">
        <f>SUM(E8:E10)</f>
        <v>7845157669</v>
      </c>
      <c r="F11" s="61">
        <f>SUM(F8:F10)</f>
        <v>3374110011.9099998</v>
      </c>
    </row>
    <row r="12" spans="2:7" ht="15.75" x14ac:dyDescent="0.2">
      <c r="B12" s="88" t="s">
        <v>44</v>
      </c>
      <c r="C12" s="89"/>
      <c r="D12" s="89"/>
      <c r="E12" s="89"/>
      <c r="F12" s="90"/>
      <c r="G12" s="64"/>
    </row>
    <row r="13" spans="2:7" x14ac:dyDescent="0.2">
      <c r="B13" s="61" t="s">
        <v>265</v>
      </c>
      <c r="C13" s="65" t="s">
        <v>47</v>
      </c>
      <c r="D13" s="61">
        <v>1</v>
      </c>
      <c r="E13" s="61">
        <v>278000</v>
      </c>
      <c r="F13" s="61">
        <v>91740</v>
      </c>
    </row>
    <row r="14" spans="2:7" ht="15" x14ac:dyDescent="0.2">
      <c r="B14" s="62" t="s">
        <v>266</v>
      </c>
      <c r="C14" s="66"/>
      <c r="D14" s="61">
        <f>SUM(D13)</f>
        <v>1</v>
      </c>
      <c r="E14" s="61">
        <f>SUM(E13)</f>
        <v>278000</v>
      </c>
      <c r="F14" s="61">
        <f>SUM(F13)</f>
        <v>91740</v>
      </c>
    </row>
    <row r="15" spans="2:7" ht="15.75" x14ac:dyDescent="0.2">
      <c r="B15" s="88" t="s">
        <v>21</v>
      </c>
      <c r="C15" s="89"/>
      <c r="D15" s="89"/>
      <c r="E15" s="89"/>
      <c r="F15" s="90"/>
      <c r="G15" s="64"/>
    </row>
    <row r="16" spans="2:7" ht="15.75" x14ac:dyDescent="0.2">
      <c r="B16" s="61" t="s">
        <v>177</v>
      </c>
      <c r="C16" s="65" t="s">
        <v>178</v>
      </c>
      <c r="D16" s="65">
        <v>1</v>
      </c>
      <c r="E16" s="65">
        <v>1000000</v>
      </c>
      <c r="F16" s="61">
        <v>2400000</v>
      </c>
      <c r="G16" s="67"/>
    </row>
    <row r="17" spans="2:6" ht="15" x14ac:dyDescent="0.2">
      <c r="B17" s="62" t="s">
        <v>267</v>
      </c>
      <c r="C17" s="65"/>
      <c r="D17" s="65">
        <f>SUM(D16)</f>
        <v>1</v>
      </c>
      <c r="E17" s="65">
        <f>SUM(E16)</f>
        <v>1000000</v>
      </c>
      <c r="F17" s="61">
        <f>SUM(F16)</f>
        <v>2400000</v>
      </c>
    </row>
    <row r="18" spans="2:6" ht="15.75" x14ac:dyDescent="0.2">
      <c r="B18" s="84" t="s">
        <v>268</v>
      </c>
      <c r="C18" s="85"/>
      <c r="D18" s="61">
        <f>D17+D14+D11</f>
        <v>33</v>
      </c>
      <c r="E18" s="61">
        <f>E17+E14+E11</f>
        <v>7846435669</v>
      </c>
      <c r="F18" s="61">
        <f>F17+F14+F11</f>
        <v>3376601751.9099998</v>
      </c>
    </row>
  </sheetData>
  <mergeCells count="7">
    <mergeCell ref="B18:C18"/>
    <mergeCell ref="B1:E1"/>
    <mergeCell ref="B2:F2"/>
    <mergeCell ref="C5:D5"/>
    <mergeCell ref="B7:F7"/>
    <mergeCell ref="B12:F12"/>
    <mergeCell ref="B15:F15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3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91" t="s">
        <v>243</v>
      </c>
      <c r="C1" s="91"/>
      <c r="D1" s="91"/>
      <c r="E1" s="91"/>
      <c r="F1" s="91"/>
      <c r="G1" s="91"/>
      <c r="H1" s="91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92" t="s">
        <v>46</v>
      </c>
      <c r="C3" s="93"/>
      <c r="D3" s="93"/>
      <c r="E3" s="93"/>
      <c r="F3" s="93"/>
      <c r="G3" s="93"/>
      <c r="H3" s="94"/>
    </row>
    <row r="4" spans="2:14" s="17" customFormat="1" ht="15" customHeight="1" x14ac:dyDescent="0.2">
      <c r="B4" s="7" t="s">
        <v>82</v>
      </c>
      <c r="C4" s="7" t="s">
        <v>83</v>
      </c>
      <c r="D4" s="13">
        <v>1</v>
      </c>
      <c r="E4" s="11">
        <v>1</v>
      </c>
      <c r="F4" s="10" t="s">
        <v>35</v>
      </c>
      <c r="G4" s="11" t="s">
        <v>29</v>
      </c>
      <c r="H4" s="11" t="s">
        <v>29</v>
      </c>
    </row>
    <row r="5" spans="2:14" s="17" customFormat="1" ht="15" customHeight="1" x14ac:dyDescent="0.2">
      <c r="B5" s="7" t="s">
        <v>181</v>
      </c>
      <c r="C5" s="7" t="s">
        <v>182</v>
      </c>
      <c r="D5" s="13">
        <v>0.31</v>
      </c>
      <c r="E5" s="11">
        <v>0.31</v>
      </c>
      <c r="F5" s="10" t="s">
        <v>35</v>
      </c>
      <c r="G5" s="11" t="s">
        <v>29</v>
      </c>
      <c r="H5" s="11" t="s">
        <v>29</v>
      </c>
    </row>
    <row r="6" spans="2:14" s="17" customFormat="1" ht="15" customHeight="1" x14ac:dyDescent="0.2">
      <c r="B6" s="7" t="s">
        <v>153</v>
      </c>
      <c r="C6" s="7" t="s">
        <v>154</v>
      </c>
      <c r="D6" s="13">
        <v>0.25</v>
      </c>
      <c r="E6" s="11">
        <v>0.25</v>
      </c>
      <c r="F6" s="10" t="s">
        <v>35</v>
      </c>
      <c r="G6" s="11" t="s">
        <v>29</v>
      </c>
      <c r="H6" s="11" t="s">
        <v>29</v>
      </c>
    </row>
    <row r="7" spans="2:14" s="17" customFormat="1" ht="15" customHeight="1" x14ac:dyDescent="0.2">
      <c r="B7" s="7" t="s">
        <v>110</v>
      </c>
      <c r="C7" s="7" t="s">
        <v>111</v>
      </c>
      <c r="D7" s="13">
        <v>0.39</v>
      </c>
      <c r="E7" s="11">
        <v>0.39</v>
      </c>
      <c r="F7" s="10" t="s">
        <v>35</v>
      </c>
      <c r="G7" s="11" t="s">
        <v>29</v>
      </c>
      <c r="H7" s="11" t="s">
        <v>29</v>
      </c>
    </row>
    <row r="8" spans="2:14" s="17" customFormat="1" ht="15" customHeight="1" x14ac:dyDescent="0.2">
      <c r="B8" s="7" t="s">
        <v>75</v>
      </c>
      <c r="C8" s="7" t="s">
        <v>76</v>
      </c>
      <c r="D8" s="13">
        <v>0.42</v>
      </c>
      <c r="E8" s="11">
        <v>0.42</v>
      </c>
      <c r="F8" s="10" t="s">
        <v>35</v>
      </c>
      <c r="G8" s="11" t="s">
        <v>29</v>
      </c>
      <c r="H8" s="11" t="s">
        <v>29</v>
      </c>
    </row>
    <row r="9" spans="2:14" s="17" customFormat="1" ht="15" customHeight="1" x14ac:dyDescent="0.2">
      <c r="B9" s="7" t="s">
        <v>84</v>
      </c>
      <c r="C9" s="7" t="s">
        <v>85</v>
      </c>
      <c r="D9" s="13">
        <v>0.27</v>
      </c>
      <c r="E9" s="11">
        <v>0.27</v>
      </c>
      <c r="F9" s="10" t="s">
        <v>35</v>
      </c>
      <c r="G9" s="11" t="s">
        <v>29</v>
      </c>
      <c r="H9" s="11" t="s">
        <v>29</v>
      </c>
    </row>
    <row r="10" spans="2:14" s="17" customFormat="1" ht="15" customHeight="1" x14ac:dyDescent="0.2">
      <c r="B10" s="92" t="s">
        <v>44</v>
      </c>
      <c r="C10" s="93"/>
      <c r="D10" s="93"/>
      <c r="E10" s="93"/>
      <c r="F10" s="93"/>
      <c r="G10" s="93"/>
      <c r="H10" s="94"/>
    </row>
    <row r="11" spans="2:14" s="17" customFormat="1" ht="15" customHeight="1" x14ac:dyDescent="0.2">
      <c r="B11" s="7" t="s">
        <v>139</v>
      </c>
      <c r="C11" s="7" t="s">
        <v>140</v>
      </c>
      <c r="D11" s="13">
        <v>0.33</v>
      </c>
      <c r="E11" s="11">
        <v>0.33</v>
      </c>
      <c r="F11" s="10" t="s">
        <v>35</v>
      </c>
      <c r="G11" s="11" t="s">
        <v>29</v>
      </c>
      <c r="H11" s="11" t="s">
        <v>29</v>
      </c>
    </row>
    <row r="12" spans="2:14" s="17" customFormat="1" ht="15" customHeight="1" x14ac:dyDescent="0.2">
      <c r="B12" s="7" t="s">
        <v>167</v>
      </c>
      <c r="C12" s="7" t="s">
        <v>168</v>
      </c>
      <c r="D12" s="13">
        <v>0.94</v>
      </c>
      <c r="E12" s="11">
        <v>0.94</v>
      </c>
      <c r="F12" s="10" t="s">
        <v>35</v>
      </c>
      <c r="G12" s="11" t="s">
        <v>29</v>
      </c>
      <c r="H12" s="11" t="s">
        <v>29</v>
      </c>
    </row>
    <row r="13" spans="2:14" s="17" customFormat="1" ht="15" customHeight="1" x14ac:dyDescent="0.2">
      <c r="B13" s="7" t="s">
        <v>190</v>
      </c>
      <c r="C13" s="7" t="s">
        <v>191</v>
      </c>
      <c r="D13" s="13">
        <v>0.5</v>
      </c>
      <c r="E13" s="11">
        <v>0.5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 x14ac:dyDescent="0.2">
      <c r="B14" s="92" t="s">
        <v>28</v>
      </c>
      <c r="C14" s="93"/>
      <c r="D14" s="93"/>
      <c r="E14" s="93"/>
      <c r="F14" s="93"/>
      <c r="G14" s="93"/>
      <c r="H14" s="94"/>
    </row>
    <row r="15" spans="2:14" s="17" customFormat="1" ht="15" customHeight="1" x14ac:dyDescent="0.2">
      <c r="B15" s="41" t="s">
        <v>163</v>
      </c>
      <c r="C15" s="7" t="s">
        <v>164</v>
      </c>
      <c r="D15" s="13">
        <v>0.89</v>
      </c>
      <c r="E15" s="11">
        <v>0.89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41" t="s">
        <v>119</v>
      </c>
      <c r="C16" s="7" t="s">
        <v>120</v>
      </c>
      <c r="D16" s="13">
        <v>0.42</v>
      </c>
      <c r="E16" s="11">
        <v>0.42</v>
      </c>
      <c r="F16" s="10" t="s">
        <v>35</v>
      </c>
      <c r="G16" s="11" t="s">
        <v>29</v>
      </c>
      <c r="H16" s="11" t="s">
        <v>29</v>
      </c>
    </row>
    <row r="17" spans="2:8" s="17" customFormat="1" ht="15" customHeight="1" x14ac:dyDescent="0.2">
      <c r="B17" s="92" t="s">
        <v>21</v>
      </c>
      <c r="C17" s="93"/>
      <c r="D17" s="93"/>
      <c r="E17" s="93"/>
      <c r="F17" s="93"/>
      <c r="G17" s="93"/>
      <c r="H17" s="94"/>
    </row>
    <row r="18" spans="2:8" s="17" customFormat="1" ht="15" customHeight="1" x14ac:dyDescent="0.2">
      <c r="B18" s="41" t="s">
        <v>112</v>
      </c>
      <c r="C18" s="7" t="s">
        <v>113</v>
      </c>
      <c r="D18" s="13">
        <v>0.6</v>
      </c>
      <c r="E18" s="11">
        <v>0.6</v>
      </c>
      <c r="F18" s="10" t="s">
        <v>35</v>
      </c>
      <c r="G18" s="11" t="s">
        <v>29</v>
      </c>
      <c r="H18" s="11" t="s">
        <v>29</v>
      </c>
    </row>
    <row r="19" spans="2:8" s="17" customFormat="1" ht="15" customHeight="1" x14ac:dyDescent="0.2">
      <c r="B19" s="41" t="s">
        <v>173</v>
      </c>
      <c r="C19" s="7" t="s">
        <v>174</v>
      </c>
      <c r="D19" s="13">
        <v>0.33</v>
      </c>
      <c r="E19" s="11">
        <v>0.33</v>
      </c>
      <c r="F19" s="10" t="s">
        <v>35</v>
      </c>
      <c r="G19" s="11" t="s">
        <v>29</v>
      </c>
      <c r="H19" s="11" t="s">
        <v>29</v>
      </c>
    </row>
    <row r="20" spans="2:8" s="17" customFormat="1" ht="15" customHeight="1" x14ac:dyDescent="0.2">
      <c r="B20" s="92" t="s">
        <v>23</v>
      </c>
      <c r="C20" s="93"/>
      <c r="D20" s="93"/>
      <c r="E20" s="93"/>
      <c r="F20" s="93"/>
      <c r="G20" s="93"/>
      <c r="H20" s="94"/>
    </row>
    <row r="21" spans="2:8" s="17" customFormat="1" ht="15" customHeight="1" x14ac:dyDescent="0.2">
      <c r="B21" s="7" t="s">
        <v>95</v>
      </c>
      <c r="C21" s="7" t="s">
        <v>96</v>
      </c>
      <c r="D21" s="13">
        <v>0.55000000000000004</v>
      </c>
      <c r="E21" s="11">
        <v>0.55000000000000004</v>
      </c>
      <c r="F21" s="10" t="s">
        <v>35</v>
      </c>
      <c r="G21" s="11" t="s">
        <v>29</v>
      </c>
      <c r="H21" s="11" t="s">
        <v>29</v>
      </c>
    </row>
    <row r="22" spans="2:8" s="17" customFormat="1" ht="15" customHeight="1" x14ac:dyDescent="0.2">
      <c r="B22" s="7" t="s">
        <v>101</v>
      </c>
      <c r="C22" s="7" t="s">
        <v>104</v>
      </c>
      <c r="D22" s="13">
        <v>0.6</v>
      </c>
      <c r="E22" s="11">
        <v>0.6</v>
      </c>
      <c r="F22" s="10" t="s">
        <v>35</v>
      </c>
      <c r="G22" s="11" t="s">
        <v>29</v>
      </c>
      <c r="H22" s="11" t="s">
        <v>29</v>
      </c>
    </row>
    <row r="23" spans="2:8" s="17" customFormat="1" ht="15" customHeight="1" x14ac:dyDescent="0.2">
      <c r="B23" s="7" t="s">
        <v>144</v>
      </c>
      <c r="C23" s="7" t="s">
        <v>143</v>
      </c>
      <c r="D23" s="13">
        <v>6.97</v>
      </c>
      <c r="E23" s="11">
        <v>7.26</v>
      </c>
      <c r="F23" s="10" t="s">
        <v>35</v>
      </c>
      <c r="G23" s="11" t="s">
        <v>29</v>
      </c>
      <c r="H23" s="11" t="s">
        <v>29</v>
      </c>
    </row>
    <row r="24" spans="2:8" s="17" customFormat="1" ht="15" customHeight="1" x14ac:dyDescent="0.2">
      <c r="B24" s="7" t="s">
        <v>86</v>
      </c>
      <c r="C24" s="7" t="s">
        <v>87</v>
      </c>
      <c r="D24" s="13">
        <v>4.5</v>
      </c>
      <c r="E24" s="11">
        <v>4.5</v>
      </c>
      <c r="F24" s="10" t="s">
        <v>35</v>
      </c>
      <c r="G24" s="11" t="s">
        <v>29</v>
      </c>
      <c r="H24" s="11" t="s">
        <v>29</v>
      </c>
    </row>
    <row r="25" spans="2:8" s="17" customFormat="1" ht="15" customHeight="1" x14ac:dyDescent="0.2">
      <c r="B25" s="7" t="s">
        <v>152</v>
      </c>
      <c r="C25" s="7" t="s">
        <v>151</v>
      </c>
      <c r="D25" s="13">
        <v>1.35</v>
      </c>
      <c r="E25" s="11">
        <v>1.35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 x14ac:dyDescent="0.2">
      <c r="B26" s="92" t="s">
        <v>25</v>
      </c>
      <c r="C26" s="93"/>
      <c r="D26" s="93"/>
      <c r="E26" s="93"/>
      <c r="F26" s="93"/>
      <c r="G26" s="93"/>
      <c r="H26" s="94"/>
    </row>
    <row r="27" spans="2:8" s="17" customFormat="1" ht="15" customHeight="1" x14ac:dyDescent="0.2">
      <c r="B27" s="7" t="s">
        <v>133</v>
      </c>
      <c r="C27" s="7" t="s">
        <v>134</v>
      </c>
      <c r="D27" s="13">
        <v>17</v>
      </c>
      <c r="E27" s="11">
        <v>17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7" t="s">
        <v>117</v>
      </c>
      <c r="C28" s="7" t="s">
        <v>118</v>
      </c>
      <c r="D28" s="13">
        <v>13.5</v>
      </c>
      <c r="E28" s="11">
        <v>13.5</v>
      </c>
      <c r="F28" s="10" t="s">
        <v>35</v>
      </c>
      <c r="G28" s="11" t="s">
        <v>29</v>
      </c>
      <c r="H28" s="11" t="s">
        <v>29</v>
      </c>
    </row>
    <row r="29" spans="2:8" s="17" customFormat="1" ht="15" customHeight="1" x14ac:dyDescent="0.2">
      <c r="B29" s="7" t="s">
        <v>97</v>
      </c>
      <c r="C29" s="7" t="s">
        <v>98</v>
      </c>
      <c r="D29" s="13">
        <v>1.57</v>
      </c>
      <c r="E29" s="11">
        <v>1.57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7" t="s">
        <v>58</v>
      </c>
      <c r="C30" s="7" t="s">
        <v>57</v>
      </c>
      <c r="D30" s="13">
        <v>23.59</v>
      </c>
      <c r="E30" s="11">
        <v>23.6</v>
      </c>
      <c r="F30" s="10" t="s">
        <v>35</v>
      </c>
      <c r="G30" s="11" t="s">
        <v>29</v>
      </c>
      <c r="H30" s="11" t="s">
        <v>29</v>
      </c>
    </row>
    <row r="31" spans="2:8" s="17" customFormat="1" ht="15" customHeight="1" x14ac:dyDescent="0.2">
      <c r="B31" s="92" t="s">
        <v>40</v>
      </c>
      <c r="C31" s="93"/>
      <c r="D31" s="93"/>
      <c r="E31" s="93"/>
      <c r="F31" s="93"/>
      <c r="G31" s="93"/>
      <c r="H31" s="94"/>
    </row>
    <row r="32" spans="2:8" s="17" customFormat="1" ht="15" customHeight="1" x14ac:dyDescent="0.2">
      <c r="B32" s="7" t="s">
        <v>123</v>
      </c>
      <c r="C32" s="7" t="s">
        <v>124</v>
      </c>
      <c r="D32" s="13">
        <v>0.52</v>
      </c>
      <c r="E32" s="11">
        <v>0.52</v>
      </c>
      <c r="F32" s="10" t="s">
        <v>35</v>
      </c>
      <c r="G32" s="11" t="s">
        <v>29</v>
      </c>
      <c r="H32" s="11" t="s">
        <v>29</v>
      </c>
    </row>
    <row r="33" spans="2:9" s="17" customFormat="1" ht="15" customHeight="1" x14ac:dyDescent="0.2">
      <c r="B33" s="7" t="s">
        <v>59</v>
      </c>
      <c r="C33" s="7" t="s">
        <v>60</v>
      </c>
      <c r="D33" s="13">
        <v>7.3</v>
      </c>
      <c r="E33" s="11">
        <v>7.3</v>
      </c>
      <c r="F33" s="10" t="s">
        <v>35</v>
      </c>
      <c r="G33" s="11" t="s">
        <v>29</v>
      </c>
      <c r="H33" s="11" t="s">
        <v>29</v>
      </c>
    </row>
    <row r="34" spans="2:9" s="17" customFormat="1" ht="15" customHeight="1" x14ac:dyDescent="0.2">
      <c r="B34" s="7" t="s">
        <v>71</v>
      </c>
      <c r="C34" s="7" t="s">
        <v>72</v>
      </c>
      <c r="D34" s="13">
        <v>1.4</v>
      </c>
      <c r="E34" s="11">
        <v>1.4</v>
      </c>
      <c r="F34" s="10" t="s">
        <v>35</v>
      </c>
      <c r="G34" s="11" t="s">
        <v>29</v>
      </c>
      <c r="H34" s="11" t="s">
        <v>29</v>
      </c>
    </row>
    <row r="35" spans="2:9" s="17" customFormat="1" ht="53.25" customHeight="1" x14ac:dyDescent="0.2">
      <c r="B35" s="7" t="s">
        <v>9</v>
      </c>
      <c r="C35" s="12" t="s">
        <v>10</v>
      </c>
      <c r="D35" s="1" t="s">
        <v>30</v>
      </c>
      <c r="E35" s="1" t="s">
        <v>16</v>
      </c>
      <c r="F35" s="10" t="s">
        <v>31</v>
      </c>
      <c r="G35" s="1" t="s">
        <v>32</v>
      </c>
      <c r="H35" s="1" t="s">
        <v>33</v>
      </c>
      <c r="I35"/>
    </row>
    <row r="36" spans="2:9" s="17" customFormat="1" ht="15" customHeight="1" x14ac:dyDescent="0.2">
      <c r="B36" s="92" t="s">
        <v>46</v>
      </c>
      <c r="C36" s="93"/>
      <c r="D36" s="93"/>
      <c r="E36" s="93"/>
      <c r="F36" s="93"/>
      <c r="G36" s="93"/>
      <c r="H36" s="94"/>
    </row>
    <row r="37" spans="2:9" s="17" customFormat="1" ht="15" customHeight="1" x14ac:dyDescent="0.2">
      <c r="B37" s="7" t="s">
        <v>161</v>
      </c>
      <c r="C37" s="7" t="s">
        <v>162</v>
      </c>
      <c r="D37" s="13">
        <v>0.7</v>
      </c>
      <c r="E37" s="11">
        <v>0.7</v>
      </c>
      <c r="F37" s="10" t="s">
        <v>35</v>
      </c>
      <c r="G37" s="11" t="s">
        <v>29</v>
      </c>
      <c r="H37" s="11" t="s">
        <v>29</v>
      </c>
    </row>
    <row r="38" spans="2:9" s="17" customFormat="1" ht="16.5" customHeight="1" x14ac:dyDescent="0.2">
      <c r="B38" s="92" t="s">
        <v>44</v>
      </c>
      <c r="C38" s="93"/>
      <c r="D38" s="93"/>
      <c r="E38" s="93"/>
      <c r="F38" s="93"/>
      <c r="G38" s="93"/>
      <c r="H38" s="94"/>
      <c r="I38"/>
    </row>
    <row r="39" spans="2:9" s="17" customFormat="1" ht="16.5" customHeight="1" x14ac:dyDescent="0.2">
      <c r="B39" s="7" t="s">
        <v>42</v>
      </c>
      <c r="C39" s="12" t="s">
        <v>43</v>
      </c>
      <c r="D39" s="13">
        <v>0.64</v>
      </c>
      <c r="E39" s="11">
        <v>0.64</v>
      </c>
      <c r="F39" s="10" t="s">
        <v>35</v>
      </c>
      <c r="G39" s="29" t="s">
        <v>29</v>
      </c>
      <c r="H39" s="11" t="s">
        <v>29</v>
      </c>
      <c r="I39"/>
    </row>
    <row r="40" spans="2:9" s="17" customFormat="1" ht="15" customHeight="1" x14ac:dyDescent="0.2">
      <c r="B40" s="92" t="s">
        <v>28</v>
      </c>
      <c r="C40" s="93"/>
      <c r="D40" s="93"/>
      <c r="E40" s="93"/>
      <c r="F40" s="93"/>
      <c r="G40" s="93"/>
      <c r="H40" s="94"/>
      <c r="I40"/>
    </row>
    <row r="41" spans="2:9" s="17" customFormat="1" ht="13.5" customHeight="1" x14ac:dyDescent="0.2">
      <c r="B41" s="7" t="s">
        <v>107</v>
      </c>
      <c r="C41" s="12" t="s">
        <v>108</v>
      </c>
      <c r="D41" s="13">
        <v>1</v>
      </c>
      <c r="E41" s="11">
        <v>1</v>
      </c>
      <c r="F41" s="10" t="s">
        <v>35</v>
      </c>
      <c r="G41" s="29" t="s">
        <v>29</v>
      </c>
      <c r="H41" s="11" t="s">
        <v>29</v>
      </c>
    </row>
    <row r="42" spans="2:9" ht="15" x14ac:dyDescent="0.2">
      <c r="B42" s="7" t="s">
        <v>54</v>
      </c>
      <c r="C42" s="7" t="s">
        <v>55</v>
      </c>
      <c r="D42" s="13">
        <v>1.4</v>
      </c>
      <c r="E42" s="49">
        <v>1.4</v>
      </c>
      <c r="F42" s="10" t="s">
        <v>35</v>
      </c>
      <c r="G42" s="29" t="s">
        <v>29</v>
      </c>
      <c r="H42" s="11" t="s">
        <v>29</v>
      </c>
    </row>
    <row r="43" spans="2:9" s="17" customFormat="1" ht="15" x14ac:dyDescent="0.2">
      <c r="B43" s="7" t="s">
        <v>135</v>
      </c>
      <c r="C43" s="7" t="s">
        <v>136</v>
      </c>
      <c r="D43" s="13">
        <v>0.72</v>
      </c>
      <c r="E43" s="13">
        <v>0.72</v>
      </c>
      <c r="F43" s="10" t="s">
        <v>35</v>
      </c>
      <c r="G43" s="29" t="s">
        <v>29</v>
      </c>
      <c r="H43" s="11" t="s">
        <v>29</v>
      </c>
    </row>
    <row r="44" spans="2:9" s="17" customFormat="1" ht="15" customHeight="1" x14ac:dyDescent="0.2">
      <c r="B44" s="92" t="s">
        <v>73</v>
      </c>
      <c r="C44" s="93"/>
      <c r="D44" s="93"/>
      <c r="E44" s="93"/>
      <c r="F44" s="93"/>
      <c r="G44" s="93"/>
      <c r="H44" s="94"/>
      <c r="I44"/>
    </row>
    <row r="45" spans="2:9" s="17" customFormat="1" ht="15" customHeight="1" x14ac:dyDescent="0.2">
      <c r="B45" s="7" t="s">
        <v>79</v>
      </c>
      <c r="C45" s="12" t="s">
        <v>80</v>
      </c>
      <c r="D45" s="13">
        <v>1</v>
      </c>
      <c r="E45" s="11">
        <v>1</v>
      </c>
      <c r="F45" s="10" t="s">
        <v>35</v>
      </c>
      <c r="G45" s="29" t="s">
        <v>29</v>
      </c>
      <c r="H45" s="11" t="s">
        <v>29</v>
      </c>
    </row>
    <row r="46" spans="2:9" s="17" customFormat="1" ht="15" customHeight="1" x14ac:dyDescent="0.2">
      <c r="B46" s="7" t="s">
        <v>92</v>
      </c>
      <c r="C46" s="7" t="s">
        <v>93</v>
      </c>
      <c r="D46" s="13" t="s">
        <v>29</v>
      </c>
      <c r="E46" s="11" t="s">
        <v>29</v>
      </c>
      <c r="F46" s="10" t="s">
        <v>35</v>
      </c>
      <c r="G46" s="29" t="s">
        <v>29</v>
      </c>
      <c r="H46" s="11" t="s">
        <v>29</v>
      </c>
    </row>
    <row r="47" spans="2:9" s="17" customFormat="1" ht="15" customHeight="1" x14ac:dyDescent="0.2">
      <c r="B47" s="7" t="s">
        <v>127</v>
      </c>
      <c r="C47" s="7" t="s">
        <v>128</v>
      </c>
      <c r="D47" s="13" t="s">
        <v>29</v>
      </c>
      <c r="E47" s="11" t="s">
        <v>29</v>
      </c>
      <c r="F47" s="10" t="s">
        <v>35</v>
      </c>
      <c r="G47" s="29" t="s">
        <v>29</v>
      </c>
      <c r="H47" s="11" t="s">
        <v>29</v>
      </c>
    </row>
    <row r="48" spans="2:9" s="17" customFormat="1" ht="15" customHeight="1" x14ac:dyDescent="0.2">
      <c r="B48" s="7" t="s">
        <v>147</v>
      </c>
      <c r="C48" s="7" t="s">
        <v>148</v>
      </c>
      <c r="D48" s="13" t="s">
        <v>29</v>
      </c>
      <c r="E48" s="11" t="s">
        <v>29</v>
      </c>
      <c r="F48" s="10" t="s">
        <v>35</v>
      </c>
      <c r="G48" s="29" t="s">
        <v>29</v>
      </c>
      <c r="H48" s="11" t="s">
        <v>29</v>
      </c>
    </row>
    <row r="49" spans="2:8" s="17" customFormat="1" ht="15" customHeight="1" x14ac:dyDescent="0.2">
      <c r="B49" s="7" t="s">
        <v>149</v>
      </c>
      <c r="C49" s="7" t="s">
        <v>150</v>
      </c>
      <c r="D49" s="13" t="s">
        <v>29</v>
      </c>
      <c r="E49" s="11" t="s">
        <v>29</v>
      </c>
      <c r="F49" s="10" t="s">
        <v>35</v>
      </c>
      <c r="G49" s="29" t="s">
        <v>29</v>
      </c>
      <c r="H49" s="11" t="s">
        <v>29</v>
      </c>
    </row>
    <row r="50" spans="2:8" s="17" customFormat="1" ht="15" customHeight="1" x14ac:dyDescent="0.2">
      <c r="B50" s="7" t="s">
        <v>49</v>
      </c>
      <c r="C50" s="7" t="s">
        <v>48</v>
      </c>
      <c r="D50" s="13">
        <v>2.5499999999999998</v>
      </c>
      <c r="E50" s="11">
        <v>2.5499999999999998</v>
      </c>
      <c r="F50" s="10" t="s">
        <v>35</v>
      </c>
      <c r="G50" s="29" t="s">
        <v>29</v>
      </c>
      <c r="H50" s="11" t="s">
        <v>29</v>
      </c>
    </row>
    <row r="51" spans="2:8" s="17" customFormat="1" ht="15" customHeight="1" x14ac:dyDescent="0.2">
      <c r="B51" s="7" t="s">
        <v>184</v>
      </c>
      <c r="C51" s="7" t="s">
        <v>185</v>
      </c>
      <c r="D51" s="11" t="s">
        <v>29</v>
      </c>
      <c r="E51" s="11" t="s">
        <v>29</v>
      </c>
      <c r="F51" s="10" t="s">
        <v>35</v>
      </c>
      <c r="G51" s="29" t="s">
        <v>29</v>
      </c>
      <c r="H51" s="11" t="s">
        <v>29</v>
      </c>
    </row>
    <row r="52" spans="2:8" s="17" customFormat="1" ht="15" customHeight="1" x14ac:dyDescent="0.2">
      <c r="B52" s="92" t="s">
        <v>21</v>
      </c>
      <c r="C52" s="93"/>
      <c r="D52" s="93"/>
      <c r="E52" s="93"/>
      <c r="F52" s="93"/>
      <c r="G52" s="93"/>
      <c r="H52" s="38"/>
    </row>
    <row r="53" spans="2:8" s="17" customFormat="1" ht="15" customHeight="1" x14ac:dyDescent="0.2">
      <c r="B53" s="7" t="s">
        <v>90</v>
      </c>
      <c r="C53" s="7" t="s">
        <v>91</v>
      </c>
      <c r="D53" s="13">
        <v>0.45</v>
      </c>
      <c r="E53" s="11">
        <v>0.45</v>
      </c>
      <c r="F53" s="10" t="s">
        <v>35</v>
      </c>
      <c r="G53" s="29" t="s">
        <v>29</v>
      </c>
      <c r="H53" s="10" t="s">
        <v>29</v>
      </c>
    </row>
  </sheetData>
  <mergeCells count="13">
    <mergeCell ref="B1:H1"/>
    <mergeCell ref="B3:H3"/>
    <mergeCell ref="B20:H20"/>
    <mergeCell ref="B52:G52"/>
    <mergeCell ref="B14:H14"/>
    <mergeCell ref="B10:H10"/>
    <mergeCell ref="B36:H36"/>
    <mergeCell ref="B17:H17"/>
    <mergeCell ref="B26:H26"/>
    <mergeCell ref="B31:H31"/>
    <mergeCell ref="B40:H40"/>
    <mergeCell ref="B44:H44"/>
    <mergeCell ref="B38:H38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8" t="s">
        <v>244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6" ht="47.25" customHeight="1" x14ac:dyDescent="0.2">
      <c r="A2" s="6" t="s">
        <v>63</v>
      </c>
      <c r="B2" s="95" t="s">
        <v>228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7"/>
    </row>
    <row r="3" spans="1:16" ht="24.75" customHeight="1" x14ac:dyDescent="0.2">
      <c r="A3" s="6" t="s">
        <v>64</v>
      </c>
      <c r="B3" s="95" t="s">
        <v>229</v>
      </c>
      <c r="C3" s="96"/>
      <c r="D3" s="96"/>
      <c r="E3" s="96"/>
      <c r="F3" s="96"/>
      <c r="G3" s="96"/>
      <c r="H3" s="96"/>
      <c r="I3" s="96"/>
      <c r="J3" s="96"/>
      <c r="K3" s="96"/>
      <c r="L3" s="96"/>
      <c r="M3" s="97"/>
    </row>
    <row r="4" spans="1:16" ht="26.25" customHeight="1" x14ac:dyDescent="0.2">
      <c r="A4" s="6" t="s">
        <v>132</v>
      </c>
      <c r="B4" s="95" t="s">
        <v>230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7"/>
      <c r="N4" s="32"/>
      <c r="O4" s="32"/>
      <c r="P4" s="32"/>
    </row>
    <row r="5" spans="1:16" ht="27.75" customHeight="1" x14ac:dyDescent="0.2">
      <c r="A5" s="6" t="s">
        <v>65</v>
      </c>
      <c r="B5" s="95" t="s">
        <v>231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7"/>
    </row>
    <row r="6" spans="1:16" ht="28.5" customHeight="1" x14ac:dyDescent="0.2">
      <c r="A6" s="6" t="s">
        <v>66</v>
      </c>
      <c r="B6" s="95" t="s">
        <v>232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7"/>
    </row>
    <row r="7" spans="1:16" ht="26.25" customHeight="1" x14ac:dyDescent="0.2">
      <c r="A7" s="6" t="s">
        <v>131</v>
      </c>
      <c r="B7" s="95" t="s">
        <v>233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7"/>
    </row>
    <row r="8" spans="1:16" ht="23.25" customHeight="1" x14ac:dyDescent="0.2">
      <c r="A8" s="6" t="s">
        <v>67</v>
      </c>
      <c r="B8" s="95" t="s">
        <v>68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7"/>
    </row>
    <row r="9" spans="1:16" ht="24" customHeight="1" x14ac:dyDescent="0.2">
      <c r="A9" s="6" t="s">
        <v>81</v>
      </c>
      <c r="B9" s="95" t="s">
        <v>234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7"/>
    </row>
    <row r="10" spans="1:16" ht="27" customHeight="1" x14ac:dyDescent="0.2">
      <c r="A10" s="6" t="s">
        <v>130</v>
      </c>
      <c r="B10" s="95" t="s">
        <v>235</v>
      </c>
      <c r="C10" s="96"/>
      <c r="D10" s="96"/>
      <c r="E10" s="96"/>
      <c r="F10" s="96"/>
      <c r="G10" s="96"/>
      <c r="H10" s="96"/>
      <c r="I10" s="96"/>
      <c r="J10" s="96"/>
      <c r="K10" s="43"/>
      <c r="L10" s="43"/>
      <c r="M10" s="44"/>
    </row>
    <row r="11" spans="1:16" ht="21.75" customHeight="1" x14ac:dyDescent="0.2">
      <c r="A11" s="6" t="s">
        <v>129</v>
      </c>
      <c r="B11" s="95" t="s">
        <v>114</v>
      </c>
      <c r="C11" s="96"/>
      <c r="D11" s="96"/>
      <c r="E11" s="96"/>
      <c r="F11" s="96"/>
      <c r="G11" s="96"/>
      <c r="H11" s="96"/>
      <c r="I11" s="96"/>
      <c r="J11" s="96"/>
      <c r="K11" s="43"/>
      <c r="L11" s="43"/>
      <c r="M11" s="44"/>
    </row>
    <row r="12" spans="1:16" ht="45.75" customHeight="1" x14ac:dyDescent="0.2">
      <c r="A12" s="6" t="s">
        <v>165</v>
      </c>
      <c r="B12" s="95" t="s">
        <v>169</v>
      </c>
      <c r="C12" s="96"/>
      <c r="D12" s="96"/>
      <c r="E12" s="96"/>
      <c r="F12" s="96"/>
      <c r="G12" s="96"/>
      <c r="H12" s="96"/>
      <c r="I12" s="96"/>
      <c r="J12" s="96"/>
      <c r="K12" s="45"/>
      <c r="L12" s="45"/>
      <c r="M12" s="46"/>
    </row>
    <row r="13" spans="1:16" ht="41.25" customHeight="1" x14ac:dyDescent="0.2">
      <c r="A13" s="6" t="s">
        <v>166</v>
      </c>
      <c r="B13" s="95" t="s">
        <v>170</v>
      </c>
      <c r="C13" s="96"/>
      <c r="D13" s="96"/>
      <c r="E13" s="96"/>
      <c r="F13" s="96"/>
      <c r="G13" s="96"/>
      <c r="H13" s="96"/>
      <c r="I13" s="96"/>
      <c r="J13" s="96"/>
      <c r="K13" s="45"/>
      <c r="L13" s="45"/>
      <c r="M13" s="46"/>
    </row>
    <row r="14" spans="1:16" ht="39.75" customHeight="1" x14ac:dyDescent="0.2">
      <c r="A14" s="6" t="s">
        <v>171</v>
      </c>
      <c r="B14" s="95" t="s">
        <v>172</v>
      </c>
      <c r="C14" s="96"/>
      <c r="D14" s="96"/>
      <c r="E14" s="96"/>
      <c r="F14" s="96"/>
      <c r="G14" s="96"/>
      <c r="H14" s="96"/>
      <c r="I14" s="96"/>
      <c r="J14" s="96"/>
      <c r="K14" s="47"/>
      <c r="L14" s="47"/>
      <c r="M14" s="48"/>
    </row>
    <row r="15" spans="1:16" ht="24" customHeight="1" x14ac:dyDescent="0.2">
      <c r="A15" s="6" t="s">
        <v>218</v>
      </c>
      <c r="B15" s="95" t="s">
        <v>219</v>
      </c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7"/>
    </row>
    <row r="16" spans="1:16" ht="36" customHeight="1" x14ac:dyDescent="0.2">
      <c r="A16" s="6" t="s">
        <v>220</v>
      </c>
      <c r="B16" s="95" t="s">
        <v>219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7"/>
    </row>
    <row r="17" spans="1:13" ht="23.25" customHeight="1" x14ac:dyDescent="0.2">
      <c r="A17" s="6" t="s">
        <v>221</v>
      </c>
      <c r="B17" s="95" t="s">
        <v>219</v>
      </c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7"/>
    </row>
    <row r="18" spans="1:13" ht="19.5" customHeight="1" x14ac:dyDescent="0.2">
      <c r="A18" s="6" t="s">
        <v>222</v>
      </c>
      <c r="B18" s="95" t="s">
        <v>219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7"/>
    </row>
    <row r="19" spans="1:13" x14ac:dyDescent="0.2">
      <c r="A19" s="6" t="s">
        <v>223</v>
      </c>
      <c r="B19" s="95" t="s">
        <v>219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7"/>
    </row>
    <row r="20" spans="1:13" x14ac:dyDescent="0.2">
      <c r="A20" s="6" t="s">
        <v>224</v>
      </c>
      <c r="B20" s="95" t="s">
        <v>219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7"/>
    </row>
    <row r="21" spans="1:13" ht="21.75" customHeight="1" x14ac:dyDescent="0.2">
      <c r="A21" s="6" t="s">
        <v>207</v>
      </c>
      <c r="B21" s="95" t="s">
        <v>219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7"/>
    </row>
    <row r="22" spans="1:13" ht="18.75" customHeight="1" x14ac:dyDescent="0.2">
      <c r="A22" s="6" t="s">
        <v>225</v>
      </c>
      <c r="B22" s="95" t="s">
        <v>219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7"/>
    </row>
    <row r="23" spans="1:13" x14ac:dyDescent="0.2">
      <c r="A23" s="6" t="s">
        <v>226</v>
      </c>
      <c r="B23" s="95" t="s">
        <v>219</v>
      </c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7"/>
    </row>
    <row r="24" spans="1:13" x14ac:dyDescent="0.2">
      <c r="A24" s="6" t="s">
        <v>227</v>
      </c>
      <c r="B24" s="95" t="s">
        <v>219</v>
      </c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7"/>
    </row>
  </sheetData>
  <mergeCells count="24">
    <mergeCell ref="A1:L1"/>
    <mergeCell ref="B7:M7"/>
    <mergeCell ref="B8:M8"/>
    <mergeCell ref="B6:M6"/>
    <mergeCell ref="B2:M2"/>
    <mergeCell ref="B4:M4"/>
    <mergeCell ref="B3:M3"/>
    <mergeCell ref="B5:M5"/>
    <mergeCell ref="B10:J10"/>
    <mergeCell ref="B11:J11"/>
    <mergeCell ref="B14:J14"/>
    <mergeCell ref="B9:M9"/>
    <mergeCell ref="B12:J12"/>
    <mergeCell ref="B13:J13"/>
    <mergeCell ref="B15:M15"/>
    <mergeCell ref="B16:M16"/>
    <mergeCell ref="B17:M17"/>
    <mergeCell ref="B18:M18"/>
    <mergeCell ref="B19:M19"/>
    <mergeCell ref="B24:M24"/>
    <mergeCell ref="B20:M20"/>
    <mergeCell ref="B21:M21"/>
    <mergeCell ref="B22:M22"/>
    <mergeCell ref="B23:M23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5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102" t="s">
        <v>245</v>
      </c>
      <c r="C1" s="102"/>
      <c r="D1" s="102"/>
      <c r="E1" s="102"/>
      <c r="F1" s="102"/>
      <c r="G1" s="102"/>
      <c r="H1" s="102"/>
      <c r="I1" s="102"/>
      <c r="J1" s="102"/>
      <c r="K1" s="102"/>
      <c r="N1" s="17"/>
      <c r="O1" s="17"/>
      <c r="P1" s="17"/>
    </row>
    <row r="2" spans="2:16" s="17" customFormat="1" ht="47.25" customHeight="1" x14ac:dyDescent="0.2">
      <c r="B2" s="101" t="s">
        <v>189</v>
      </c>
      <c r="C2" s="101"/>
      <c r="D2" s="101"/>
      <c r="E2" s="101"/>
      <c r="F2" s="101"/>
      <c r="G2" s="101"/>
      <c r="H2" s="101"/>
      <c r="I2" s="101"/>
      <c r="J2" s="101"/>
      <c r="K2" s="101"/>
    </row>
    <row r="3" spans="2:16" s="17" customFormat="1" ht="47.25" customHeight="1" x14ac:dyDescent="0.2">
      <c r="B3" s="18" t="s">
        <v>192</v>
      </c>
      <c r="C3" s="100" t="s">
        <v>195</v>
      </c>
      <c r="D3" s="100"/>
      <c r="E3" s="100"/>
      <c r="F3" s="100"/>
      <c r="G3" s="100"/>
      <c r="H3" s="100"/>
      <c r="I3" s="100"/>
      <c r="J3" s="100"/>
      <c r="K3" s="100"/>
    </row>
    <row r="4" spans="2:16" s="17" customFormat="1" ht="47.25" customHeight="1" x14ac:dyDescent="0.2">
      <c r="B4" s="18" t="s">
        <v>209</v>
      </c>
      <c r="C4" s="99" t="s">
        <v>210</v>
      </c>
      <c r="D4" s="99"/>
      <c r="E4" s="99"/>
      <c r="F4" s="99"/>
      <c r="G4" s="99"/>
      <c r="H4" s="99"/>
      <c r="I4" s="99"/>
      <c r="J4" s="99"/>
      <c r="K4" s="99"/>
    </row>
    <row r="5" spans="2:16" s="17" customFormat="1" ht="47.25" customHeight="1" x14ac:dyDescent="0.2">
      <c r="B5" s="18" t="s">
        <v>196</v>
      </c>
      <c r="C5" s="99" t="s">
        <v>197</v>
      </c>
      <c r="D5" s="99"/>
      <c r="E5" s="99"/>
      <c r="F5" s="99"/>
      <c r="G5" s="99"/>
      <c r="H5" s="99"/>
      <c r="I5" s="99"/>
      <c r="J5" s="99"/>
      <c r="K5" s="99"/>
    </row>
    <row r="6" spans="2:16" s="17" customFormat="1" ht="47.25" customHeight="1" x14ac:dyDescent="0.2">
      <c r="B6" s="18" t="s">
        <v>211</v>
      </c>
      <c r="C6" s="99" t="s">
        <v>213</v>
      </c>
      <c r="D6" s="99"/>
      <c r="E6" s="99"/>
      <c r="F6" s="99"/>
      <c r="G6" s="99"/>
      <c r="H6" s="99"/>
      <c r="I6" s="99"/>
      <c r="J6" s="99"/>
      <c r="K6" s="99"/>
    </row>
    <row r="7" spans="2:16" s="17" customFormat="1" ht="47.25" customHeight="1" x14ac:dyDescent="0.2">
      <c r="B7" s="18" t="s">
        <v>212</v>
      </c>
      <c r="C7" s="99" t="s">
        <v>214</v>
      </c>
      <c r="D7" s="99"/>
      <c r="E7" s="99"/>
      <c r="F7" s="99"/>
      <c r="G7" s="99"/>
      <c r="H7" s="99"/>
      <c r="I7" s="99"/>
      <c r="J7" s="99"/>
      <c r="K7" s="99"/>
    </row>
    <row r="8" spans="2:16" s="17" customFormat="1" ht="47.25" customHeight="1" x14ac:dyDescent="0.2">
      <c r="B8" s="18" t="s">
        <v>215</v>
      </c>
      <c r="C8" s="99" t="s">
        <v>239</v>
      </c>
      <c r="D8" s="99"/>
      <c r="E8" s="99"/>
      <c r="F8" s="99"/>
      <c r="G8" s="99"/>
      <c r="H8" s="99"/>
      <c r="I8" s="99"/>
      <c r="J8" s="99"/>
      <c r="K8" s="99"/>
    </row>
    <row r="9" spans="2:16" s="17" customFormat="1" ht="47.25" customHeight="1" x14ac:dyDescent="0.2">
      <c r="B9" s="18" t="s">
        <v>216</v>
      </c>
      <c r="C9" s="99" t="s">
        <v>217</v>
      </c>
      <c r="D9" s="99"/>
      <c r="E9" s="99"/>
      <c r="F9" s="99"/>
      <c r="G9" s="99"/>
      <c r="H9" s="99"/>
      <c r="I9" s="99"/>
      <c r="J9" s="99"/>
      <c r="K9" s="99"/>
    </row>
    <row r="10" spans="2:16" s="17" customFormat="1" ht="26.25" customHeight="1" x14ac:dyDescent="0.2">
      <c r="B10" s="101"/>
      <c r="C10" s="101"/>
      <c r="D10" s="101"/>
      <c r="E10" s="101"/>
      <c r="F10" s="101"/>
      <c r="G10" s="101"/>
      <c r="H10" s="101"/>
      <c r="I10" s="101"/>
      <c r="J10" s="101"/>
      <c r="K10" s="101"/>
    </row>
    <row r="11" spans="2:16" s="17" customFormat="1" ht="45.75" customHeight="1" x14ac:dyDescent="0.2">
      <c r="B11" s="18" t="s">
        <v>205</v>
      </c>
      <c r="C11" s="99" t="s">
        <v>206</v>
      </c>
      <c r="D11" s="99"/>
      <c r="E11" s="99"/>
      <c r="F11" s="99"/>
      <c r="G11" s="99"/>
      <c r="H11" s="99"/>
      <c r="I11" s="99"/>
      <c r="J11" s="99"/>
      <c r="K11" s="99"/>
    </row>
    <row r="12" spans="2:16" s="17" customFormat="1" ht="40.5" customHeight="1" x14ac:dyDescent="0.2">
      <c r="B12" s="18" t="s">
        <v>207</v>
      </c>
      <c r="C12" s="99" t="s">
        <v>208</v>
      </c>
      <c r="D12" s="99"/>
      <c r="E12" s="99"/>
      <c r="F12" s="99"/>
      <c r="G12" s="99"/>
      <c r="H12" s="99"/>
      <c r="I12" s="99"/>
      <c r="J12" s="99"/>
      <c r="K12" s="99"/>
    </row>
    <row r="13" spans="2:16" s="17" customFormat="1" ht="26.25" customHeight="1" x14ac:dyDescent="0.2">
      <c r="B13" s="101" t="s">
        <v>188</v>
      </c>
      <c r="C13" s="101"/>
      <c r="D13" s="101"/>
      <c r="E13" s="101"/>
      <c r="F13" s="101"/>
      <c r="G13" s="101"/>
      <c r="H13" s="101"/>
      <c r="I13" s="101"/>
      <c r="J13" s="101"/>
      <c r="K13" s="101"/>
    </row>
    <row r="14" spans="2:16" s="17" customFormat="1" ht="45" customHeight="1" x14ac:dyDescent="0.2">
      <c r="B14" s="18" t="s">
        <v>74</v>
      </c>
      <c r="C14" s="100" t="s">
        <v>193</v>
      </c>
      <c r="D14" s="100"/>
      <c r="E14" s="100"/>
      <c r="F14" s="100"/>
      <c r="G14" s="100"/>
      <c r="H14" s="100"/>
      <c r="I14" s="100"/>
      <c r="J14" s="100"/>
      <c r="K14" s="100"/>
    </row>
    <row r="15" spans="2:16" ht="57.75" customHeight="1" x14ac:dyDescent="0.2">
      <c r="B15" s="18" t="s">
        <v>183</v>
      </c>
      <c r="C15" s="100" t="s">
        <v>194</v>
      </c>
      <c r="D15" s="100"/>
      <c r="E15" s="100"/>
      <c r="F15" s="100"/>
      <c r="G15" s="100"/>
      <c r="H15" s="100"/>
      <c r="I15" s="100"/>
      <c r="J15" s="100"/>
      <c r="K15" s="100"/>
    </row>
  </sheetData>
  <mergeCells count="15">
    <mergeCell ref="C8:K8"/>
    <mergeCell ref="C9:K9"/>
    <mergeCell ref="C15:K15"/>
    <mergeCell ref="B13:K13"/>
    <mergeCell ref="B1:K1"/>
    <mergeCell ref="B2:K2"/>
    <mergeCell ref="C14:K14"/>
    <mergeCell ref="C3:K3"/>
    <mergeCell ref="C5:K5"/>
    <mergeCell ref="B10:K10"/>
    <mergeCell ref="C11:K11"/>
    <mergeCell ref="C12:K12"/>
    <mergeCell ref="C4:K4"/>
    <mergeCell ref="C6:K6"/>
    <mergeCell ref="C7:K7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2010-01-01T02:13:30Z</cp:lastPrinted>
  <dcterms:created xsi:type="dcterms:W3CDTF">2010-10-06T05:28:12Z</dcterms:created>
  <dcterms:modified xsi:type="dcterms:W3CDTF">2016-07-19T11:18:34Z</dcterms:modified>
</cp:coreProperties>
</file>